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zeleň\"/>
    </mc:Choice>
  </mc:AlternateContent>
  <bookViews>
    <workbookView xWindow="0" yWindow="0" windowWidth="17256" windowHeight="5772" activeTab="2"/>
  </bookViews>
  <sheets>
    <sheet name="Rekapitulace" sheetId="3" r:id="rId1"/>
    <sheet name="1_mobiliář" sheetId="1" r:id="rId2"/>
    <sheet name="2_výsadba" sheetId="6" r:id="rId3"/>
  </sheets>
  <calcPr calcId="191029"/>
</workbook>
</file>

<file path=xl/calcChain.xml><?xml version="1.0" encoding="utf-8"?>
<calcChain xmlns="http://schemas.openxmlformats.org/spreadsheetml/2006/main">
  <c r="G106" i="6" l="1"/>
  <c r="G105" i="6"/>
  <c r="F105" i="6"/>
  <c r="G104" i="6"/>
  <c r="F104" i="6"/>
  <c r="G103" i="6"/>
  <c r="F103" i="6"/>
  <c r="G102" i="6"/>
  <c r="F102" i="6"/>
  <c r="G101" i="6"/>
  <c r="F101" i="6"/>
  <c r="G100" i="6"/>
  <c r="G99" i="6"/>
  <c r="F99" i="6"/>
  <c r="G98" i="6"/>
  <c r="G97" i="6"/>
  <c r="G96" i="6"/>
  <c r="G95" i="6"/>
  <c r="G94" i="6"/>
  <c r="G93" i="6"/>
  <c r="F89" i="6"/>
  <c r="G88" i="6"/>
  <c r="F88" i="6"/>
  <c r="F87" i="6"/>
  <c r="G86" i="6"/>
  <c r="F86" i="6"/>
  <c r="G85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G62" i="6"/>
  <c r="G61" i="6"/>
  <c r="G60" i="6"/>
  <c r="G59" i="6"/>
  <c r="G57" i="6"/>
  <c r="F55" i="6"/>
  <c r="F54" i="6"/>
  <c r="F53" i="6"/>
  <c r="F52" i="6"/>
  <c r="F51" i="6"/>
  <c r="F50" i="6"/>
  <c r="F49" i="6"/>
  <c r="F48" i="6"/>
  <c r="F47" i="6"/>
  <c r="F46" i="6"/>
  <c r="F45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G35" i="6"/>
  <c r="F35" i="6"/>
  <c r="G34" i="6"/>
  <c r="F34" i="6"/>
  <c r="G33" i="6"/>
  <c r="F33" i="6"/>
  <c r="G32" i="6"/>
  <c r="G31" i="6"/>
  <c r="G30" i="6"/>
  <c r="G29" i="6"/>
  <c r="G27" i="6"/>
  <c r="F22" i="6"/>
  <c r="G21" i="6"/>
  <c r="G20" i="6"/>
  <c r="G19" i="6"/>
  <c r="G18" i="6"/>
  <c r="G17" i="6"/>
  <c r="F15" i="6"/>
  <c r="G14" i="6"/>
  <c r="G13" i="6"/>
  <c r="F9" i="6"/>
  <c r="F10" i="6" s="1"/>
  <c r="G8" i="6"/>
  <c r="G7" i="6"/>
  <c r="F23" i="6" l="1"/>
  <c r="G10" i="6"/>
  <c r="G110" i="6" s="1"/>
  <c r="F90" i="6"/>
  <c r="F107" i="6"/>
  <c r="G23" i="6"/>
  <c r="G107" i="6"/>
  <c r="G90" i="6"/>
  <c r="G111" i="6" l="1"/>
  <c r="G113" i="6"/>
  <c r="G112" i="6"/>
  <c r="G114" i="6" l="1"/>
  <c r="G115" i="6" s="1"/>
  <c r="G116" i="6" s="1"/>
  <c r="E17" i="3" l="1"/>
  <c r="F16" i="1"/>
  <c r="F15" i="1"/>
  <c r="F14" i="1"/>
  <c r="F13" i="1"/>
  <c r="F12" i="1"/>
  <c r="F11" i="1"/>
  <c r="F10" i="1"/>
  <c r="F9" i="1"/>
  <c r="F8" i="1"/>
  <c r="F7" i="1"/>
  <c r="F6" i="1"/>
  <c r="F5" i="1"/>
  <c r="F17" i="1" l="1"/>
  <c r="D16" i="3" s="1"/>
  <c r="D18" i="3" l="1"/>
  <c r="F18" i="1"/>
  <c r="F19" i="1" s="1"/>
  <c r="F21" i="3" l="1"/>
  <c r="F22" i="3" s="1"/>
  <c r="F23" i="3" s="1"/>
</calcChain>
</file>

<file path=xl/sharedStrings.xml><?xml version="1.0" encoding="utf-8"?>
<sst xmlns="http://schemas.openxmlformats.org/spreadsheetml/2006/main" count="349" uniqueCount="191">
  <si>
    <t>popis</t>
  </si>
  <si>
    <t>MJ</t>
  </si>
  <si>
    <t>počet MJ</t>
  </si>
  <si>
    <t>cena / MJ</t>
  </si>
  <si>
    <t>cena celkem</t>
  </si>
  <si>
    <t>poznámky</t>
  </si>
  <si>
    <t>ZALOŽENÍ VČ. DODÁVKY MATERIÁLŮ</t>
  </si>
  <si>
    <t>ks</t>
  </si>
  <si>
    <t>spodní stavby</t>
  </si>
  <si>
    <t>instalace</t>
  </si>
  <si>
    <t>doprava</t>
  </si>
  <si>
    <t>kpl</t>
  </si>
  <si>
    <t>DPH 21%</t>
  </si>
  <si>
    <t>segment</t>
  </si>
  <si>
    <t>č.položky</t>
  </si>
  <si>
    <t xml:space="preserve">počet </t>
  </si>
  <si>
    <t>cena/MJ</t>
  </si>
  <si>
    <t>dodávka</t>
  </si>
  <si>
    <t>montáž</t>
  </si>
  <si>
    <t>1.</t>
  </si>
  <si>
    <t>|Příprava území</t>
  </si>
  <si>
    <t>odstranění nevhodných dřevin o prům. kmene do 100mm- keře, výšky nad 1m s odstraněním pařezu</t>
  </si>
  <si>
    <t>m2</t>
  </si>
  <si>
    <t>Pokácení stromu listnatého o průměru kmene do 400mm</t>
  </si>
  <si>
    <t>odstranění pařezu o průměru kmene na řezné ploše 400mm</t>
  </si>
  <si>
    <t>přemístění odpadu do 10km</t>
  </si>
  <si>
    <t>m3</t>
  </si>
  <si>
    <t>poplatky za skládkování</t>
  </si>
  <si>
    <t xml:space="preserve">cekem </t>
  </si>
  <si>
    <t>2.</t>
  </si>
  <si>
    <t>Obdělání půdy ČSN 839011</t>
  </si>
  <si>
    <t>181 11_4711</t>
  </si>
  <si>
    <t>odstranění odpadů sběrem 1m3/1000m2</t>
  </si>
  <si>
    <t>162 70-1105</t>
  </si>
  <si>
    <t>Přemístění odpadů do 10km</t>
  </si>
  <si>
    <t>PC</t>
  </si>
  <si>
    <t>t</t>
  </si>
  <si>
    <t>182 00-1111</t>
  </si>
  <si>
    <t>Plošná úprava terénu +-10cm</t>
  </si>
  <si>
    <t>183 40-3113</t>
  </si>
  <si>
    <t>Obdělání půdy frézováním</t>
  </si>
  <si>
    <t>183 40-3151</t>
  </si>
  <si>
    <t>obdělání půdy smykováním</t>
  </si>
  <si>
    <t>183 40-3152</t>
  </si>
  <si>
    <t>obdělání půdy vláčením</t>
  </si>
  <si>
    <t>183 40-3153</t>
  </si>
  <si>
    <t>obdělání půdy hrabáním</t>
  </si>
  <si>
    <t>184 80-2111</t>
  </si>
  <si>
    <t>totální herbicid  5% roztok 50ml/100m2</t>
  </si>
  <si>
    <t>l</t>
  </si>
  <si>
    <t>3.</t>
  </si>
  <si>
    <t>Výsadba ČSN 83 9021</t>
  </si>
  <si>
    <t>3.1.</t>
  </si>
  <si>
    <t>Výsadba stromů</t>
  </si>
  <si>
    <t>vytyčení výsadeb</t>
  </si>
  <si>
    <t>hod</t>
  </si>
  <si>
    <t>183 10-1221</t>
  </si>
  <si>
    <t>Hloubení jampro stromy obj. 0,4-1m3 s výměnou půdy na 50%</t>
  </si>
  <si>
    <t>184 10-2115</t>
  </si>
  <si>
    <t>Výsadba stromů s balem do 60cm</t>
  </si>
  <si>
    <t>Výsadba stromů bez balu</t>
  </si>
  <si>
    <t>Ukotvení dřevin jedním kůlem- ovocné stromy</t>
  </si>
  <si>
    <t>Ukotvení dřevin třemikůly</t>
  </si>
  <si>
    <t>Dodávka kůlů 6/250cm</t>
  </si>
  <si>
    <t>dodávka příček 6/50cm</t>
  </si>
  <si>
    <t>dodávka úvazků</t>
  </si>
  <si>
    <t>m</t>
  </si>
  <si>
    <t>184 50-1121</t>
  </si>
  <si>
    <t>Obalení kmene jutou</t>
  </si>
  <si>
    <t>dodávka juty 6m*5ks</t>
  </si>
  <si>
    <t>dodávka substrátu pro stromy,kompost vč. Dopravy16*0,2m3</t>
  </si>
  <si>
    <t>185 80 -2114</t>
  </si>
  <si>
    <t>hnojenípůdy umělým hnojivem s rozdělením k jednotlivým rostlinám, 10g</t>
  </si>
  <si>
    <t>hnojivo tabletové s postupným uvolnováním živin, 10g</t>
  </si>
  <si>
    <t>řez stromů</t>
  </si>
  <si>
    <t>mulčování výsadbové mísy, vrstva 100mm</t>
  </si>
  <si>
    <t>dodávka mulčovací kůry</t>
  </si>
  <si>
    <t>rostliny</t>
  </si>
  <si>
    <t>Acer campestre 14/16 zb</t>
  </si>
  <si>
    <t>Alnus incana, 14-16, ZB</t>
  </si>
  <si>
    <t>Quercus robur,14-16ZB</t>
  </si>
  <si>
    <t>Carpinus betulus 300-350, vícekm. ZB</t>
  </si>
  <si>
    <t>jabloň Čisteckélahůdkové-polokmen PK</t>
  </si>
  <si>
    <t>jabloň Jadernička moravská, PK</t>
  </si>
  <si>
    <t>jabloň James Grieve,  PK</t>
  </si>
  <si>
    <t>jabloň Malinové Holovouské, PK</t>
  </si>
  <si>
    <t>jabloň Matčino, PK</t>
  </si>
  <si>
    <t>jabloň Panenské České, polokmen PK</t>
  </si>
  <si>
    <t>jabloň Smiřické vzácné, polokmen PK</t>
  </si>
  <si>
    <t>3.2.</t>
  </si>
  <si>
    <t>výsadba keřů</t>
  </si>
  <si>
    <t>183 20-5112</t>
  </si>
  <si>
    <t>Založení záhonu pro výsadby</t>
  </si>
  <si>
    <t>183 10-1211</t>
  </si>
  <si>
    <t>Hloubení jampro rostliny obj. do 0,01m3, s výměnoupůdy na 50%, trvalky</t>
  </si>
  <si>
    <t>184 10-2110</t>
  </si>
  <si>
    <t>Výsadba rostlin sbalem do 10cm</t>
  </si>
  <si>
    <t>184 10-2111</t>
  </si>
  <si>
    <t>Výsadba rostlin sbalem do 20cm</t>
  </si>
  <si>
    <t>živé vrbové stavby</t>
  </si>
  <si>
    <t>keře</t>
  </si>
  <si>
    <t>Amelanchier lamarckii, 80-100</t>
  </si>
  <si>
    <t>Chaenomeles japonica Cido, 40-60</t>
  </si>
  <si>
    <t>Chaenomeles speciosa Cardinalis, 40-60</t>
  </si>
  <si>
    <t>Cornus controversa 80-100</t>
  </si>
  <si>
    <t>Cornus mas 80-100</t>
  </si>
  <si>
    <t>Deutzia hybrida Mont Rose 60-80</t>
  </si>
  <si>
    <t>Mespilus germanica, 60/80</t>
  </si>
  <si>
    <t>Physocarpus opulifolius Luteus, 60-80</t>
  </si>
  <si>
    <t>Potentilla fr. Mandshurica, 20-30</t>
  </si>
  <si>
    <t>Prunus tenella Fire Hell 60-80</t>
  </si>
  <si>
    <t>Ribes sanquineum King Edward VII, 60-80</t>
  </si>
  <si>
    <t>Syringa chinensis 80-100</t>
  </si>
  <si>
    <t>Syringa microphylla Superba 60-80</t>
  </si>
  <si>
    <t>Syringa petula Miss Kim 40-60</t>
  </si>
  <si>
    <t>Viburnum carlesii, 60-80</t>
  </si>
  <si>
    <t>Lonicera nitida Miagrun, 20-30</t>
  </si>
  <si>
    <t>Prunus laurocerasus Caucassica, 60-80</t>
  </si>
  <si>
    <t>Viburnum Praegense 80/10</t>
  </si>
  <si>
    <t>trvalky</t>
  </si>
  <si>
    <t>Aster dumm. Jenny</t>
  </si>
  <si>
    <t>Aster novi-belgi Rosepompon</t>
  </si>
  <si>
    <t>Sedum telephium Herbstfreude</t>
  </si>
  <si>
    <t>dodávka susbtrátu pro keře- kompost vč. Dopravy( 75*5l+44ks*10l)</t>
  </si>
  <si>
    <t>185 80-2114</t>
  </si>
  <si>
    <t xml:space="preserve">hnojenípůdy umělým hnojivem s rozdělením k jednotlivým rostlinám, </t>
  </si>
  <si>
    <t>hnojivo tabletové s postupným uvolnováním živin, 20g/ks</t>
  </si>
  <si>
    <t>mulčování výsadeb, vrstva 100mm</t>
  </si>
  <si>
    <t>4.</t>
  </si>
  <si>
    <t>Založení trávníku ČSN 83 9031</t>
  </si>
  <si>
    <t>Obdělání půdy smykováním</t>
  </si>
  <si>
    <t>Obdělání půdy vláčením</t>
  </si>
  <si>
    <t>Obdělání půdy hrabáním</t>
  </si>
  <si>
    <t>183 40-3161</t>
  </si>
  <si>
    <t>Obdělání půdy válením</t>
  </si>
  <si>
    <t>185 80-2113</t>
  </si>
  <si>
    <t>Hnojení půdy před založením trávníku- granulátem</t>
  </si>
  <si>
    <t>Dodávka hnojiva 50g/m2</t>
  </si>
  <si>
    <t>kg</t>
  </si>
  <si>
    <t>181 1-1142</t>
  </si>
  <si>
    <t>Založení trávníku parterového v rovině</t>
  </si>
  <si>
    <t>Dodávka travního osiva- univerzální směs,25g/m2</t>
  </si>
  <si>
    <t>Dodávka osiva květnatá louka ( např. Krasohled) 6g/m2</t>
  </si>
  <si>
    <t>Dodávka osiva Vilík 29m2 4g/m2, bal 200g</t>
  </si>
  <si>
    <t>bal 200g</t>
  </si>
  <si>
    <t>Dodávka osiva Slunovrat 65m2-6g/m2</t>
  </si>
  <si>
    <t>Dodávka osiva bylin trávník 166m2-15g/m2</t>
  </si>
  <si>
    <t>Založení květnaté louky</t>
  </si>
  <si>
    <t>sumarizace</t>
  </si>
  <si>
    <t>Příprava území</t>
  </si>
  <si>
    <t>celkem bez DPH</t>
  </si>
  <si>
    <t xml:space="preserve">LAVIČKY -pod nimi je pocitana dlazba - zapocteno v polozce Zpevn.pl.-beton.dlazba Holland -Lavička- zinkováná ocelová konstrukce opatřena práškovým vypalovacím lakem. Sedák tvoří latě či desky z masivního dřeva připevněné nerezovými vruty k nosné konstrukci. dl 1800/ocel zn.+prašk.vypal. Barva RAL 7016/dřevo dub, vhodnějšíje typ bez područek- viz.ilustrační foto </t>
  </si>
  <si>
    <t>1-MÍSTNÉ SEZENÍ -mobilni sezení  v travniku -židle- Konstrukce je vyrobena z ocelových pozinkovaných trubek, dokončených práškovou barvou. Sedák je z ocelových kulatinek, které mohou být doplněny o oudoorové pěnové průplety nebo bez průpletů,  barva konstrukce dle vzorníku Ral 5015-3ks a 6024 -3ks</t>
  </si>
  <si>
    <t>1-MÍSTNÉ SEZENÍ -mobilni, v travniku - stolička- Konstrukce je vyrobena z ocelových pozinkovaných trubek, dokončených práškovou barvou. Sedák je z ocelových kulatinek, které mohou být doplněny o oudoorové pěnové průplety nebo bez průpletů, barva konstrukce dle vzorníku RAL 1021</t>
  </si>
  <si>
    <t>KRYCÍ LIST ROZPOČTU</t>
  </si>
  <si>
    <t>Akce :</t>
  </si>
  <si>
    <t>Název akce :</t>
  </si>
  <si>
    <t>Projektant :</t>
  </si>
  <si>
    <t>Objednatel :</t>
  </si>
  <si>
    <t>Počet listů :</t>
  </si>
  <si>
    <t>Zpracovatel projektu :</t>
  </si>
  <si>
    <t>ROZPOČTOVÉ NÁKLADY</t>
  </si>
  <si>
    <t>Základ pro DPH</t>
  </si>
  <si>
    <t>%  činí :</t>
  </si>
  <si>
    <t>DPH</t>
  </si>
  <si>
    <t>CENA ZA OBJEKT CELKEM</t>
  </si>
  <si>
    <t>Poznámka :</t>
  </si>
  <si>
    <t xml:space="preserve"> </t>
  </si>
  <si>
    <t>V souladu se zákonem o veřejných zakázkách č. 137/2006 bylo ve výjimečných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</si>
  <si>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Popis</t>
  </si>
  <si>
    <t>Název stavební části:</t>
  </si>
  <si>
    <t>1_Mobiliář</t>
  </si>
  <si>
    <t>stromy</t>
  </si>
  <si>
    <t>1_MOBILIÁŘ</t>
  </si>
  <si>
    <t xml:space="preserve">MOBILIÁŘ </t>
  </si>
  <si>
    <t>2_VÝSADBA ZELENĚ</t>
  </si>
  <si>
    <t>2_celkem VÝSADBA ZELENĚ s DPH</t>
  </si>
  <si>
    <r>
      <rPr>
        <b/>
        <sz val="9"/>
        <rFont val="Calibri"/>
        <family val="2"/>
        <charset val="238"/>
        <scheme val="minor"/>
      </rPr>
      <t xml:space="preserve">KRUHOVÁ LAVIČKA </t>
    </r>
    <r>
      <rPr>
        <sz val="9"/>
        <rFont val="Calibri"/>
        <family val="2"/>
        <charset val="238"/>
        <scheme val="minor"/>
      </rPr>
      <t xml:space="preserve"> na noze, segment 45°/ ocel zn.+prášk.vypal.barva Barva RAL 7016/ R1000mm / dřevo dub- 1 ks lavičky označuje počet segmentů,ze kterýchje skládaná</t>
    </r>
  </si>
  <si>
    <r>
      <rPr>
        <b/>
        <sz val="9"/>
        <rFont val="Calibri"/>
        <family val="2"/>
        <charset val="238"/>
        <scheme val="minor"/>
      </rPr>
      <t xml:space="preserve">Odpadkový koš </t>
    </r>
    <r>
      <rPr>
        <sz val="9"/>
        <rFont val="Calibri"/>
        <family val="2"/>
        <charset val="238"/>
        <scheme val="minor"/>
      </rPr>
      <t>se stříškový, čtverocý půdorys, obejm 40l, opláštění dubovými lamelami, RAL 7016</t>
    </r>
  </si>
  <si>
    <t>1_celkem MOBILIÁŘ s DPH</t>
  </si>
  <si>
    <t>2_Výsadba zeleně</t>
  </si>
  <si>
    <t>CELKEM UZNATELNÉ NÁKLADY BEZ DPH</t>
  </si>
  <si>
    <t>podpis osoby oprávněné jednat za dodavatele</t>
  </si>
  <si>
    <t>razítko</t>
  </si>
  <si>
    <t>V…………………………….., dne……………………..</t>
  </si>
  <si>
    <t>Ing. Hegmonová Zuzana</t>
  </si>
  <si>
    <t>Ing. Hemonová Zuzana</t>
  </si>
  <si>
    <t>VÝUKOVÉ CENTRUM – ZELEŇ, Základní škola Vizovice, přísp. org.</t>
  </si>
  <si>
    <t>Základní škola Vizovice, přísp. org.</t>
  </si>
  <si>
    <t>chemické odplevelení půdy 2x</t>
  </si>
  <si>
    <t>Obdělání půdy fézováním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</si>
</sst>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\ &quot;Kč&quot;"/>
    <numFmt numFmtId="165" formatCode="#,##0.00\ [$Kč-405];[Red]\-#,##0.00\ [$Kč-405]"/>
    <numFmt numFmtId="166" formatCode="#,##0.00&quot; Kč&quot;"/>
    <numFmt numFmtId="167" formatCode="#,##0&quot; Kč&quot;"/>
    <numFmt numFmtId="168" formatCode="_-* #,##0.00\ [$Kč-405]_-;\-* #,##0.00\ [$Kč-405]_-;_-* &quot;-&quot;??\ [$Kč-405]_-;_-@_-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 Light"/>
      <family val="2"/>
      <charset val="1"/>
    </font>
    <font>
      <b/>
      <sz val="15"/>
      <name val="Calibri Light"/>
      <family val="2"/>
      <charset val="1"/>
    </font>
    <font>
      <sz val="10"/>
      <name val="Arial CE"/>
      <family val="2"/>
      <charset val="238"/>
    </font>
    <font>
      <sz val="11"/>
      <color indexed="8"/>
      <name val="Calibri"/>
      <family val="2"/>
      <charset val="1"/>
    </font>
    <font>
      <sz val="10"/>
      <name val="Calibri Light"/>
      <family val="2"/>
      <charset val="238"/>
    </font>
    <font>
      <b/>
      <sz val="9"/>
      <name val="Calibri Light"/>
      <family val="2"/>
      <charset val="238"/>
    </font>
    <font>
      <sz val="9"/>
      <name val="Calibri Light"/>
      <family val="2"/>
      <charset val="238"/>
    </font>
    <font>
      <b/>
      <sz val="14"/>
      <name val="Calibri Light"/>
      <family val="2"/>
      <charset val="238"/>
    </font>
    <font>
      <b/>
      <i/>
      <sz val="12"/>
      <name val="Calibri Light"/>
      <family val="2"/>
      <charset val="238"/>
    </font>
    <font>
      <b/>
      <sz val="10"/>
      <name val="Calibri Light"/>
      <family val="2"/>
      <charset val="238"/>
    </font>
    <font>
      <b/>
      <i/>
      <sz val="10"/>
      <name val="Calibri Light"/>
      <family val="2"/>
      <charset val="238"/>
    </font>
    <font>
      <sz val="9.5"/>
      <name val="Calibri Light"/>
      <family val="2"/>
      <charset val="238"/>
    </font>
    <font>
      <b/>
      <sz val="10"/>
      <name val="Arial"/>
      <family val="2"/>
      <charset val="238"/>
    </font>
    <font>
      <b/>
      <sz val="12"/>
      <name val="Calibri Light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1" fillId="0" borderId="0"/>
    <xf numFmtId="0" fontId="12" fillId="0" borderId="0"/>
  </cellStyleXfs>
  <cellXfs count="198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5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0" xfId="0" applyNumberFormat="1" applyFont="1"/>
    <xf numFmtId="2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4" xfId="0" applyFont="1" applyBorder="1"/>
    <xf numFmtId="0" fontId="13" fillId="0" borderId="5" xfId="0" applyFont="1" applyBorder="1"/>
    <xf numFmtId="49" fontId="13" fillId="0" borderId="6" xfId="0" applyNumberFormat="1" applyFont="1" applyFill="1" applyBorder="1"/>
    <xf numFmtId="0" fontId="13" fillId="0" borderId="0" xfId="0" applyFont="1" applyFill="1" applyBorder="1"/>
    <xf numFmtId="0" fontId="13" fillId="0" borderId="6" xfId="0" applyFont="1" applyBorder="1"/>
    <xf numFmtId="0" fontId="13" fillId="0" borderId="4" xfId="0" applyFont="1" applyFill="1" applyBorder="1"/>
    <xf numFmtId="49" fontId="13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NumberFormat="1" applyFont="1"/>
    <xf numFmtId="0" fontId="13" fillId="0" borderId="11" xfId="0" applyFont="1" applyBorder="1"/>
    <xf numFmtId="0" fontId="13" fillId="0" borderId="9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10" xfId="0" applyFont="1" applyBorder="1"/>
    <xf numFmtId="0" fontId="13" fillId="0" borderId="0" xfId="0" applyFont="1" applyBorder="1"/>
    <xf numFmtId="3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Border="1" applyAlignment="1"/>
    <xf numFmtId="0" fontId="21" fillId="0" borderId="0" xfId="0" applyFont="1" applyBorder="1" applyAlignment="1"/>
    <xf numFmtId="166" fontId="21" fillId="0" borderId="0" xfId="0" applyNumberFormat="1" applyFont="1" applyBorder="1" applyAlignment="1"/>
    <xf numFmtId="0" fontId="13" fillId="0" borderId="11" xfId="0" applyNumberFormat="1" applyFont="1" applyBorder="1" applyAlignment="1">
      <alignment horizontal="right"/>
    </xf>
    <xf numFmtId="0" fontId="22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4" fillId="0" borderId="1" xfId="0" applyFont="1" applyBorder="1"/>
    <xf numFmtId="0" fontId="25" fillId="0" borderId="1" xfId="0" applyFont="1" applyBorder="1"/>
    <xf numFmtId="164" fontId="3" fillId="0" borderId="0" xfId="0" applyNumberFormat="1" applyFont="1"/>
    <xf numFmtId="0" fontId="1" fillId="0" borderId="1" xfId="0" applyFont="1" applyBorder="1"/>
    <xf numFmtId="0" fontId="1" fillId="2" borderId="1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0" xfId="0" applyFont="1" applyBorder="1"/>
    <xf numFmtId="0" fontId="8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right" vertical="center"/>
    </xf>
    <xf numFmtId="168" fontId="0" fillId="0" borderId="3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8" fontId="4" fillId="2" borderId="0" xfId="0" applyNumberFormat="1" applyFont="1" applyFill="1" applyAlignment="1">
      <alignment horizontal="right" vertical="center"/>
    </xf>
    <xf numFmtId="168" fontId="23" fillId="0" borderId="1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3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center" wrapText="1"/>
    </xf>
    <xf numFmtId="0" fontId="26" fillId="0" borderId="20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9" xfId="0" applyFont="1" applyFill="1" applyBorder="1" applyAlignment="1">
      <alignment vertical="center" wrapText="1"/>
    </xf>
    <xf numFmtId="0" fontId="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8" fillId="0" borderId="0" xfId="0" applyFont="1"/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9" fontId="17" fillId="0" borderId="28" xfId="0" applyNumberFormat="1" applyFont="1" applyFill="1" applyBorder="1"/>
    <xf numFmtId="0" fontId="13" fillId="0" borderId="29" xfId="0" applyFont="1" applyBorder="1"/>
    <xf numFmtId="0" fontId="13" fillId="0" borderId="30" xfId="0" applyFont="1" applyFill="1" applyBorder="1"/>
    <xf numFmtId="0" fontId="13" fillId="0" borderId="31" xfId="0" applyFont="1" applyBorder="1"/>
    <xf numFmtId="0" fontId="13" fillId="0" borderId="30" xfId="0" applyFont="1" applyBorder="1"/>
    <xf numFmtId="3" fontId="13" fillId="0" borderId="31" xfId="0" applyNumberFormat="1" applyFont="1" applyBorder="1"/>
    <xf numFmtId="0" fontId="13" fillId="0" borderId="32" xfId="0" applyFont="1" applyBorder="1"/>
    <xf numFmtId="0" fontId="13" fillId="0" borderId="33" xfId="0" applyFont="1" applyBorder="1"/>
    <xf numFmtId="0" fontId="20" fillId="0" borderId="28" xfId="0" applyFont="1" applyBorder="1"/>
    <xf numFmtId="0" fontId="13" fillId="0" borderId="34" xfId="0" applyFont="1" applyBorder="1"/>
    <xf numFmtId="0" fontId="13" fillId="0" borderId="35" xfId="0" applyFont="1" applyBorder="1"/>
    <xf numFmtId="0" fontId="13" fillId="0" borderId="43" xfId="0" applyNumberFormat="1" applyFont="1" applyBorder="1" applyAlignment="1">
      <alignment horizontal="right"/>
    </xf>
    <xf numFmtId="0" fontId="13" fillId="0" borderId="43" xfId="0" applyFont="1" applyBorder="1"/>
    <xf numFmtId="0" fontId="22" fillId="0" borderId="46" xfId="0" applyFont="1" applyFill="1" applyBorder="1"/>
    <xf numFmtId="0" fontId="22" fillId="0" borderId="47" xfId="0" applyFont="1" applyFill="1" applyBorder="1"/>
    <xf numFmtId="0" fontId="22" fillId="0" borderId="48" xfId="0" applyFont="1" applyFill="1" applyBorder="1"/>
    <xf numFmtId="168" fontId="26" fillId="0" borderId="1" xfId="0" applyNumberFormat="1" applyFont="1" applyBorder="1" applyAlignment="1">
      <alignment vertical="center" wrapText="1"/>
    </xf>
    <xf numFmtId="168" fontId="26" fillId="0" borderId="1" xfId="0" applyNumberFormat="1" applyFont="1" applyBorder="1" applyAlignment="1">
      <alignment horizontal="center" vertical="center" wrapText="1"/>
    </xf>
    <xf numFmtId="168" fontId="26" fillId="0" borderId="18" xfId="0" applyNumberFormat="1" applyFont="1" applyBorder="1" applyAlignment="1">
      <alignment vertical="center" wrapText="1"/>
    </xf>
    <xf numFmtId="168" fontId="26" fillId="0" borderId="18" xfId="0" applyNumberFormat="1" applyFont="1" applyBorder="1" applyAlignment="1">
      <alignment horizontal="center" vertical="center" wrapText="1"/>
    </xf>
    <xf numFmtId="168" fontId="26" fillId="0" borderId="20" xfId="0" applyNumberFormat="1" applyFont="1" applyBorder="1" applyAlignment="1">
      <alignment vertical="center" wrapText="1"/>
    </xf>
    <xf numFmtId="168" fontId="26" fillId="0" borderId="20" xfId="0" applyNumberFormat="1" applyFont="1" applyBorder="1" applyAlignment="1">
      <alignment horizontal="center" vertical="center" wrapText="1"/>
    </xf>
    <xf numFmtId="168" fontId="26" fillId="0" borderId="21" xfId="0" applyNumberFormat="1" applyFont="1" applyBorder="1" applyAlignment="1">
      <alignment vertical="center" wrapText="1"/>
    </xf>
    <xf numFmtId="168" fontId="26" fillId="0" borderId="21" xfId="0" applyNumberFormat="1" applyFont="1" applyBorder="1" applyAlignment="1">
      <alignment horizontal="center" vertical="center" wrapText="1"/>
    </xf>
    <xf numFmtId="168" fontId="26" fillId="0" borderId="19" xfId="0" applyNumberFormat="1" applyFont="1" applyBorder="1" applyAlignment="1">
      <alignment vertical="center" wrapText="1"/>
    </xf>
    <xf numFmtId="168" fontId="26" fillId="0" borderId="19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28" fillId="0" borderId="0" xfId="0" applyNumberFormat="1" applyFont="1" applyBorder="1" applyAlignment="1">
      <alignment vertical="center" wrapText="1"/>
    </xf>
    <xf numFmtId="168" fontId="28" fillId="0" borderId="0" xfId="0" applyNumberFormat="1" applyFont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50" xfId="0" applyNumberFormat="1" applyFont="1" applyBorder="1"/>
    <xf numFmtId="0" fontId="13" fillId="0" borderId="51" xfId="0" applyNumberFormat="1" applyFont="1" applyBorder="1"/>
    <xf numFmtId="0" fontId="13" fillId="0" borderId="52" xfId="0" applyNumberFormat="1" applyFont="1" applyBorder="1"/>
    <xf numFmtId="167" fontId="13" fillId="0" borderId="0" xfId="0" applyNumberFormat="1" applyFont="1" applyBorder="1" applyAlignment="1">
      <alignment horizontal="right" vertical="center"/>
    </xf>
    <xf numFmtId="167" fontId="13" fillId="0" borderId="29" xfId="0" applyNumberFormat="1" applyFont="1" applyBorder="1" applyAlignment="1">
      <alignment horizontal="right" vertical="center"/>
    </xf>
    <xf numFmtId="167" fontId="16" fillId="0" borderId="47" xfId="0" applyNumberFormat="1" applyFont="1" applyFill="1" applyBorder="1" applyAlignment="1">
      <alignment horizontal="right" vertical="center"/>
    </xf>
    <xf numFmtId="167" fontId="16" fillId="0" borderId="4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18" fillId="0" borderId="22" xfId="0" applyFont="1" applyBorder="1" applyAlignment="1"/>
    <xf numFmtId="0" fontId="8" fillId="0" borderId="8" xfId="0" applyFont="1" applyBorder="1" applyAlignment="1"/>
    <xf numFmtId="0" fontId="8" fillId="0" borderId="23" xfId="0" applyFont="1" applyBorder="1" applyAlignment="1"/>
    <xf numFmtId="166" fontId="18" fillId="0" borderId="22" xfId="0" applyNumberFormat="1" applyFont="1" applyBorder="1" applyAlignment="1"/>
    <xf numFmtId="0" fontId="13" fillId="0" borderId="16" xfId="0" applyFont="1" applyBorder="1" applyAlignment="1"/>
    <xf numFmtId="166" fontId="13" fillId="0" borderId="17" xfId="0" applyNumberFormat="1" applyFont="1" applyBorder="1" applyAlignment="1"/>
    <xf numFmtId="167" fontId="13" fillId="0" borderId="44" xfId="0" applyNumberFormat="1" applyFont="1" applyFill="1" applyBorder="1" applyAlignment="1">
      <alignment horizontal="right" vertical="center"/>
    </xf>
    <xf numFmtId="167" fontId="13" fillId="0" borderId="45" xfId="0" applyNumberFormat="1" applyFont="1" applyFill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3" fillId="0" borderId="22" xfId="0" applyFont="1" applyBorder="1" applyAlignment="1"/>
    <xf numFmtId="0" fontId="13" fillId="0" borderId="8" xfId="0" applyFont="1" applyBorder="1" applyAlignment="1"/>
    <xf numFmtId="0" fontId="13" fillId="0" borderId="23" xfId="0" applyFont="1" applyBorder="1" applyAlignment="1"/>
    <xf numFmtId="166" fontId="13" fillId="0" borderId="39" xfId="0" applyNumberFormat="1" applyFont="1" applyBorder="1" applyAlignment="1"/>
    <xf numFmtId="0" fontId="16" fillId="0" borderId="0" xfId="0" applyFont="1" applyBorder="1" applyAlignment="1">
      <alignment horizont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</cellXfs>
  <cellStyles count="4">
    <cellStyle name="Excel Built-in Normal" xfId="3"/>
    <cellStyle name="Měna 3 2" xfId="1"/>
    <cellStyle name="Normální" xfId="0" builtinId="0"/>
    <cellStyle name="Normální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4</xdr:row>
      <xdr:rowOff>552450</xdr:rowOff>
    </xdr:from>
    <xdr:to>
      <xdr:col>6</xdr:col>
      <xdr:colOff>609600</xdr:colOff>
      <xdr:row>4</xdr:row>
      <xdr:rowOff>552450</xdr:rowOff>
    </xdr:to>
    <xdr:pic>
      <xdr:nvPicPr>
        <xdr:cNvPr id="2" name="Obrázek 1" descr="https://www.streetpark.eu/wp-content/uploads/compress-images/2017/12/streetpark-lavicka-inoa-LIN4-01.jpg-2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1419225"/>
          <a:ext cx="19050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264358</xdr:colOff>
      <xdr:row>9</xdr:row>
      <xdr:rowOff>94028</xdr:rowOff>
    </xdr:from>
    <xdr:to>
      <xdr:col>6</xdr:col>
      <xdr:colOff>2417883</xdr:colOff>
      <xdr:row>11</xdr:row>
      <xdr:rowOff>310277</xdr:rowOff>
    </xdr:to>
    <xdr:pic>
      <xdr:nvPicPr>
        <xdr:cNvPr id="3" name="Obrázek 2" descr="https://www.streetpark.eu/wp-content/uploads/compress-images/2019/02/streetpark-lavicka-radiano-LRA11-02.jpg-2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0820" y="6502643"/>
          <a:ext cx="2153525" cy="1706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529493</xdr:colOff>
      <xdr:row>12</xdr:row>
      <xdr:rowOff>93785</xdr:rowOff>
    </xdr:from>
    <xdr:to>
      <xdr:col>6</xdr:col>
      <xdr:colOff>2136043</xdr:colOff>
      <xdr:row>12</xdr:row>
      <xdr:rowOff>1543539</xdr:rowOff>
    </xdr:to>
    <xdr:pic>
      <xdr:nvPicPr>
        <xdr:cNvPr id="4" name="Obrázek 3" descr="https://www.streetpark.eu/wp-content/uploads/compress-images/2018/01/streetpark-odpadkovy-kos-BAS-KBA2-02.jpg-200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5955" y="9374554"/>
          <a:ext cx="1606550" cy="1449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153620</xdr:colOff>
      <xdr:row>4</xdr:row>
      <xdr:rowOff>137991</xdr:rowOff>
    </xdr:from>
    <xdr:to>
      <xdr:col>6</xdr:col>
      <xdr:colOff>2549524</xdr:colOff>
      <xdr:row>6</xdr:row>
      <xdr:rowOff>207147</xdr:rowOff>
    </xdr:to>
    <xdr:pic>
      <xdr:nvPicPr>
        <xdr:cNvPr id="5" name="Obrázek 4" descr="https://www.streetpark.eu/wp-content/uploads/compress-images/2017/12/streetpark-lavicka-inoa-LIN4-01.jpg-2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0082" y="997683"/>
          <a:ext cx="2386379" cy="1582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1025" name="AutoShape 1" descr="Stolička Ti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610600" y="363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457199</xdr:colOff>
      <xdr:row>7</xdr:row>
      <xdr:rowOff>1676399</xdr:rowOff>
    </xdr:from>
    <xdr:to>
      <xdr:col>6</xdr:col>
      <xdr:colOff>1997074</xdr:colOff>
      <xdr:row>8</xdr:row>
      <xdr:rowOff>1333988</xdr:rowOff>
    </xdr:to>
    <xdr:pic>
      <xdr:nvPicPr>
        <xdr:cNvPr id="7" name="Obrázek 6" descr="Stolička Ti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04" t="27652" r="21211" b="8712"/>
        <a:stretch/>
      </xdr:blipFill>
      <xdr:spPr bwMode="auto">
        <a:xfrm>
          <a:off x="9067799" y="5314949"/>
          <a:ext cx="1533525" cy="160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467145</xdr:colOff>
      <xdr:row>7</xdr:row>
      <xdr:rowOff>33704</xdr:rowOff>
    </xdr:from>
    <xdr:to>
      <xdr:col>6</xdr:col>
      <xdr:colOff>2017097</xdr:colOff>
      <xdr:row>8</xdr:row>
      <xdr:rowOff>42008</xdr:rowOff>
    </xdr:to>
    <xdr:pic>
      <xdr:nvPicPr>
        <xdr:cNvPr id="9" name="Obrázek 8" descr="Židle Tin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3607" y="3677627"/>
          <a:ext cx="1546777" cy="132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topLeftCell="B1" workbookViewId="0">
      <selection activeCell="I18" sqref="I18"/>
    </sheetView>
  </sheetViews>
  <sheetFormatPr defaultColWidth="9" defaultRowHeight="13.8" x14ac:dyDescent="0.3"/>
  <cols>
    <col min="1" max="1" width="2" style="44" customWidth="1"/>
    <col min="2" max="2" width="15" style="44" customWidth="1"/>
    <col min="3" max="3" width="21.44140625" style="44" customWidth="1"/>
    <col min="4" max="4" width="14.44140625" style="44" customWidth="1"/>
    <col min="5" max="5" width="13.44140625" style="44" customWidth="1"/>
    <col min="6" max="6" width="3.77734375" style="44" customWidth="1"/>
    <col min="7" max="7" width="20.77734375" style="44" customWidth="1"/>
    <col min="8" max="256" width="9" style="44"/>
    <col min="257" max="257" width="2" style="44" customWidth="1"/>
    <col min="258" max="258" width="15" style="44" customWidth="1"/>
    <col min="259" max="259" width="16.44140625" style="44" customWidth="1"/>
    <col min="260" max="260" width="14.44140625" style="44" customWidth="1"/>
    <col min="261" max="261" width="13.44140625" style="44" customWidth="1"/>
    <col min="262" max="262" width="3.77734375" style="44" customWidth="1"/>
    <col min="263" max="263" width="20.77734375" style="44" customWidth="1"/>
    <col min="264" max="512" width="9" style="44"/>
    <col min="513" max="513" width="2" style="44" customWidth="1"/>
    <col min="514" max="514" width="15" style="44" customWidth="1"/>
    <col min="515" max="515" width="16.44140625" style="44" customWidth="1"/>
    <col min="516" max="516" width="14.44140625" style="44" customWidth="1"/>
    <col min="517" max="517" width="13.44140625" style="44" customWidth="1"/>
    <col min="518" max="518" width="3.77734375" style="44" customWidth="1"/>
    <col min="519" max="519" width="20.77734375" style="44" customWidth="1"/>
    <col min="520" max="768" width="9" style="44"/>
    <col min="769" max="769" width="2" style="44" customWidth="1"/>
    <col min="770" max="770" width="15" style="44" customWidth="1"/>
    <col min="771" max="771" width="16.44140625" style="44" customWidth="1"/>
    <col min="772" max="772" width="14.44140625" style="44" customWidth="1"/>
    <col min="773" max="773" width="13.44140625" style="44" customWidth="1"/>
    <col min="774" max="774" width="3.77734375" style="44" customWidth="1"/>
    <col min="775" max="775" width="20.77734375" style="44" customWidth="1"/>
    <col min="776" max="1024" width="9" style="44"/>
    <col min="1025" max="1025" width="2" style="44" customWidth="1"/>
    <col min="1026" max="1026" width="15" style="44" customWidth="1"/>
    <col min="1027" max="1027" width="16.44140625" style="44" customWidth="1"/>
    <col min="1028" max="1028" width="14.44140625" style="44" customWidth="1"/>
    <col min="1029" max="1029" width="13.44140625" style="44" customWidth="1"/>
    <col min="1030" max="1030" width="3.77734375" style="44" customWidth="1"/>
    <col min="1031" max="1031" width="20.77734375" style="44" customWidth="1"/>
    <col min="1032" max="1280" width="9" style="44"/>
    <col min="1281" max="1281" width="2" style="44" customWidth="1"/>
    <col min="1282" max="1282" width="15" style="44" customWidth="1"/>
    <col min="1283" max="1283" width="16.44140625" style="44" customWidth="1"/>
    <col min="1284" max="1284" width="14.44140625" style="44" customWidth="1"/>
    <col min="1285" max="1285" width="13.44140625" style="44" customWidth="1"/>
    <col min="1286" max="1286" width="3.77734375" style="44" customWidth="1"/>
    <col min="1287" max="1287" width="20.77734375" style="44" customWidth="1"/>
    <col min="1288" max="1536" width="9" style="44"/>
    <col min="1537" max="1537" width="2" style="44" customWidth="1"/>
    <col min="1538" max="1538" width="15" style="44" customWidth="1"/>
    <col min="1539" max="1539" width="16.44140625" style="44" customWidth="1"/>
    <col min="1540" max="1540" width="14.44140625" style="44" customWidth="1"/>
    <col min="1541" max="1541" width="13.44140625" style="44" customWidth="1"/>
    <col min="1542" max="1542" width="3.77734375" style="44" customWidth="1"/>
    <col min="1543" max="1543" width="20.77734375" style="44" customWidth="1"/>
    <col min="1544" max="1792" width="9" style="44"/>
    <col min="1793" max="1793" width="2" style="44" customWidth="1"/>
    <col min="1794" max="1794" width="15" style="44" customWidth="1"/>
    <col min="1795" max="1795" width="16.44140625" style="44" customWidth="1"/>
    <col min="1796" max="1796" width="14.44140625" style="44" customWidth="1"/>
    <col min="1797" max="1797" width="13.44140625" style="44" customWidth="1"/>
    <col min="1798" max="1798" width="3.77734375" style="44" customWidth="1"/>
    <col min="1799" max="1799" width="20.77734375" style="44" customWidth="1"/>
    <col min="1800" max="2048" width="9" style="44"/>
    <col min="2049" max="2049" width="2" style="44" customWidth="1"/>
    <col min="2050" max="2050" width="15" style="44" customWidth="1"/>
    <col min="2051" max="2051" width="16.44140625" style="44" customWidth="1"/>
    <col min="2052" max="2052" width="14.44140625" style="44" customWidth="1"/>
    <col min="2053" max="2053" width="13.44140625" style="44" customWidth="1"/>
    <col min="2054" max="2054" width="3.77734375" style="44" customWidth="1"/>
    <col min="2055" max="2055" width="20.77734375" style="44" customWidth="1"/>
    <col min="2056" max="2304" width="9" style="44"/>
    <col min="2305" max="2305" width="2" style="44" customWidth="1"/>
    <col min="2306" max="2306" width="15" style="44" customWidth="1"/>
    <col min="2307" max="2307" width="16.44140625" style="44" customWidth="1"/>
    <col min="2308" max="2308" width="14.44140625" style="44" customWidth="1"/>
    <col min="2309" max="2309" width="13.44140625" style="44" customWidth="1"/>
    <col min="2310" max="2310" width="3.77734375" style="44" customWidth="1"/>
    <col min="2311" max="2311" width="20.77734375" style="44" customWidth="1"/>
    <col min="2312" max="2560" width="9" style="44"/>
    <col min="2561" max="2561" width="2" style="44" customWidth="1"/>
    <col min="2562" max="2562" width="15" style="44" customWidth="1"/>
    <col min="2563" max="2563" width="16.44140625" style="44" customWidth="1"/>
    <col min="2564" max="2564" width="14.44140625" style="44" customWidth="1"/>
    <col min="2565" max="2565" width="13.44140625" style="44" customWidth="1"/>
    <col min="2566" max="2566" width="3.77734375" style="44" customWidth="1"/>
    <col min="2567" max="2567" width="20.77734375" style="44" customWidth="1"/>
    <col min="2568" max="2816" width="9" style="44"/>
    <col min="2817" max="2817" width="2" style="44" customWidth="1"/>
    <col min="2818" max="2818" width="15" style="44" customWidth="1"/>
    <col min="2819" max="2819" width="16.44140625" style="44" customWidth="1"/>
    <col min="2820" max="2820" width="14.44140625" style="44" customWidth="1"/>
    <col min="2821" max="2821" width="13.44140625" style="44" customWidth="1"/>
    <col min="2822" max="2822" width="3.77734375" style="44" customWidth="1"/>
    <col min="2823" max="2823" width="20.77734375" style="44" customWidth="1"/>
    <col min="2824" max="3072" width="9" style="44"/>
    <col min="3073" max="3073" width="2" style="44" customWidth="1"/>
    <col min="3074" max="3074" width="15" style="44" customWidth="1"/>
    <col min="3075" max="3075" width="16.44140625" style="44" customWidth="1"/>
    <col min="3076" max="3076" width="14.44140625" style="44" customWidth="1"/>
    <col min="3077" max="3077" width="13.44140625" style="44" customWidth="1"/>
    <col min="3078" max="3078" width="3.77734375" style="44" customWidth="1"/>
    <col min="3079" max="3079" width="20.77734375" style="44" customWidth="1"/>
    <col min="3080" max="3328" width="9" style="44"/>
    <col min="3329" max="3329" width="2" style="44" customWidth="1"/>
    <col min="3330" max="3330" width="15" style="44" customWidth="1"/>
    <col min="3331" max="3331" width="16.44140625" style="44" customWidth="1"/>
    <col min="3332" max="3332" width="14.44140625" style="44" customWidth="1"/>
    <col min="3333" max="3333" width="13.44140625" style="44" customWidth="1"/>
    <col min="3334" max="3334" width="3.77734375" style="44" customWidth="1"/>
    <col min="3335" max="3335" width="20.77734375" style="44" customWidth="1"/>
    <col min="3336" max="3584" width="9" style="44"/>
    <col min="3585" max="3585" width="2" style="44" customWidth="1"/>
    <col min="3586" max="3586" width="15" style="44" customWidth="1"/>
    <col min="3587" max="3587" width="16.44140625" style="44" customWidth="1"/>
    <col min="3588" max="3588" width="14.44140625" style="44" customWidth="1"/>
    <col min="3589" max="3589" width="13.44140625" style="44" customWidth="1"/>
    <col min="3590" max="3590" width="3.77734375" style="44" customWidth="1"/>
    <col min="3591" max="3591" width="20.77734375" style="44" customWidth="1"/>
    <col min="3592" max="3840" width="9" style="44"/>
    <col min="3841" max="3841" width="2" style="44" customWidth="1"/>
    <col min="3842" max="3842" width="15" style="44" customWidth="1"/>
    <col min="3843" max="3843" width="16.44140625" style="44" customWidth="1"/>
    <col min="3844" max="3844" width="14.44140625" style="44" customWidth="1"/>
    <col min="3845" max="3845" width="13.44140625" style="44" customWidth="1"/>
    <col min="3846" max="3846" width="3.77734375" style="44" customWidth="1"/>
    <col min="3847" max="3847" width="20.77734375" style="44" customWidth="1"/>
    <col min="3848" max="4096" width="9" style="44"/>
    <col min="4097" max="4097" width="2" style="44" customWidth="1"/>
    <col min="4098" max="4098" width="15" style="44" customWidth="1"/>
    <col min="4099" max="4099" width="16.44140625" style="44" customWidth="1"/>
    <col min="4100" max="4100" width="14.44140625" style="44" customWidth="1"/>
    <col min="4101" max="4101" width="13.44140625" style="44" customWidth="1"/>
    <col min="4102" max="4102" width="3.77734375" style="44" customWidth="1"/>
    <col min="4103" max="4103" width="20.77734375" style="44" customWidth="1"/>
    <col min="4104" max="4352" width="9" style="44"/>
    <col min="4353" max="4353" width="2" style="44" customWidth="1"/>
    <col min="4354" max="4354" width="15" style="44" customWidth="1"/>
    <col min="4355" max="4355" width="16.44140625" style="44" customWidth="1"/>
    <col min="4356" max="4356" width="14.44140625" style="44" customWidth="1"/>
    <col min="4357" max="4357" width="13.44140625" style="44" customWidth="1"/>
    <col min="4358" max="4358" width="3.77734375" style="44" customWidth="1"/>
    <col min="4359" max="4359" width="20.77734375" style="44" customWidth="1"/>
    <col min="4360" max="4608" width="9" style="44"/>
    <col min="4609" max="4609" width="2" style="44" customWidth="1"/>
    <col min="4610" max="4610" width="15" style="44" customWidth="1"/>
    <col min="4611" max="4611" width="16.44140625" style="44" customWidth="1"/>
    <col min="4612" max="4612" width="14.44140625" style="44" customWidth="1"/>
    <col min="4613" max="4613" width="13.44140625" style="44" customWidth="1"/>
    <col min="4614" max="4614" width="3.77734375" style="44" customWidth="1"/>
    <col min="4615" max="4615" width="20.77734375" style="44" customWidth="1"/>
    <col min="4616" max="4864" width="9" style="44"/>
    <col min="4865" max="4865" width="2" style="44" customWidth="1"/>
    <col min="4866" max="4866" width="15" style="44" customWidth="1"/>
    <col min="4867" max="4867" width="16.44140625" style="44" customWidth="1"/>
    <col min="4868" max="4868" width="14.44140625" style="44" customWidth="1"/>
    <col min="4869" max="4869" width="13.44140625" style="44" customWidth="1"/>
    <col min="4870" max="4870" width="3.77734375" style="44" customWidth="1"/>
    <col min="4871" max="4871" width="20.77734375" style="44" customWidth="1"/>
    <col min="4872" max="5120" width="9" style="44"/>
    <col min="5121" max="5121" width="2" style="44" customWidth="1"/>
    <col min="5122" max="5122" width="15" style="44" customWidth="1"/>
    <col min="5123" max="5123" width="16.44140625" style="44" customWidth="1"/>
    <col min="5124" max="5124" width="14.44140625" style="44" customWidth="1"/>
    <col min="5125" max="5125" width="13.44140625" style="44" customWidth="1"/>
    <col min="5126" max="5126" width="3.77734375" style="44" customWidth="1"/>
    <col min="5127" max="5127" width="20.77734375" style="44" customWidth="1"/>
    <col min="5128" max="5376" width="9" style="44"/>
    <col min="5377" max="5377" width="2" style="44" customWidth="1"/>
    <col min="5378" max="5378" width="15" style="44" customWidth="1"/>
    <col min="5379" max="5379" width="16.44140625" style="44" customWidth="1"/>
    <col min="5380" max="5380" width="14.44140625" style="44" customWidth="1"/>
    <col min="5381" max="5381" width="13.44140625" style="44" customWidth="1"/>
    <col min="5382" max="5382" width="3.77734375" style="44" customWidth="1"/>
    <col min="5383" max="5383" width="20.77734375" style="44" customWidth="1"/>
    <col min="5384" max="5632" width="9" style="44"/>
    <col min="5633" max="5633" width="2" style="44" customWidth="1"/>
    <col min="5634" max="5634" width="15" style="44" customWidth="1"/>
    <col min="5635" max="5635" width="16.44140625" style="44" customWidth="1"/>
    <col min="5636" max="5636" width="14.44140625" style="44" customWidth="1"/>
    <col min="5637" max="5637" width="13.44140625" style="44" customWidth="1"/>
    <col min="5638" max="5638" width="3.77734375" style="44" customWidth="1"/>
    <col min="5639" max="5639" width="20.77734375" style="44" customWidth="1"/>
    <col min="5640" max="5888" width="9" style="44"/>
    <col min="5889" max="5889" width="2" style="44" customWidth="1"/>
    <col min="5890" max="5890" width="15" style="44" customWidth="1"/>
    <col min="5891" max="5891" width="16.44140625" style="44" customWidth="1"/>
    <col min="5892" max="5892" width="14.44140625" style="44" customWidth="1"/>
    <col min="5893" max="5893" width="13.44140625" style="44" customWidth="1"/>
    <col min="5894" max="5894" width="3.77734375" style="44" customWidth="1"/>
    <col min="5895" max="5895" width="20.77734375" style="44" customWidth="1"/>
    <col min="5896" max="6144" width="9" style="44"/>
    <col min="6145" max="6145" width="2" style="44" customWidth="1"/>
    <col min="6146" max="6146" width="15" style="44" customWidth="1"/>
    <col min="6147" max="6147" width="16.44140625" style="44" customWidth="1"/>
    <col min="6148" max="6148" width="14.44140625" style="44" customWidth="1"/>
    <col min="6149" max="6149" width="13.44140625" style="44" customWidth="1"/>
    <col min="6150" max="6150" width="3.77734375" style="44" customWidth="1"/>
    <col min="6151" max="6151" width="20.77734375" style="44" customWidth="1"/>
    <col min="6152" max="6400" width="9" style="44"/>
    <col min="6401" max="6401" width="2" style="44" customWidth="1"/>
    <col min="6402" max="6402" width="15" style="44" customWidth="1"/>
    <col min="6403" max="6403" width="16.44140625" style="44" customWidth="1"/>
    <col min="6404" max="6404" width="14.44140625" style="44" customWidth="1"/>
    <col min="6405" max="6405" width="13.44140625" style="44" customWidth="1"/>
    <col min="6406" max="6406" width="3.77734375" style="44" customWidth="1"/>
    <col min="6407" max="6407" width="20.77734375" style="44" customWidth="1"/>
    <col min="6408" max="6656" width="9" style="44"/>
    <col min="6657" max="6657" width="2" style="44" customWidth="1"/>
    <col min="6658" max="6658" width="15" style="44" customWidth="1"/>
    <col min="6659" max="6659" width="16.44140625" style="44" customWidth="1"/>
    <col min="6660" max="6660" width="14.44140625" style="44" customWidth="1"/>
    <col min="6661" max="6661" width="13.44140625" style="44" customWidth="1"/>
    <col min="6662" max="6662" width="3.77734375" style="44" customWidth="1"/>
    <col min="6663" max="6663" width="20.77734375" style="44" customWidth="1"/>
    <col min="6664" max="6912" width="9" style="44"/>
    <col min="6913" max="6913" width="2" style="44" customWidth="1"/>
    <col min="6914" max="6914" width="15" style="44" customWidth="1"/>
    <col min="6915" max="6915" width="16.44140625" style="44" customWidth="1"/>
    <col min="6916" max="6916" width="14.44140625" style="44" customWidth="1"/>
    <col min="6917" max="6917" width="13.44140625" style="44" customWidth="1"/>
    <col min="6918" max="6918" width="3.77734375" style="44" customWidth="1"/>
    <col min="6919" max="6919" width="20.77734375" style="44" customWidth="1"/>
    <col min="6920" max="7168" width="9" style="44"/>
    <col min="7169" max="7169" width="2" style="44" customWidth="1"/>
    <col min="7170" max="7170" width="15" style="44" customWidth="1"/>
    <col min="7171" max="7171" width="16.44140625" style="44" customWidth="1"/>
    <col min="7172" max="7172" width="14.44140625" style="44" customWidth="1"/>
    <col min="7173" max="7173" width="13.44140625" style="44" customWidth="1"/>
    <col min="7174" max="7174" width="3.77734375" style="44" customWidth="1"/>
    <col min="7175" max="7175" width="20.77734375" style="44" customWidth="1"/>
    <col min="7176" max="7424" width="9" style="44"/>
    <col min="7425" max="7425" width="2" style="44" customWidth="1"/>
    <col min="7426" max="7426" width="15" style="44" customWidth="1"/>
    <col min="7427" max="7427" width="16.44140625" style="44" customWidth="1"/>
    <col min="7428" max="7428" width="14.44140625" style="44" customWidth="1"/>
    <col min="7429" max="7429" width="13.44140625" style="44" customWidth="1"/>
    <col min="7430" max="7430" width="3.77734375" style="44" customWidth="1"/>
    <col min="7431" max="7431" width="20.77734375" style="44" customWidth="1"/>
    <col min="7432" max="7680" width="9" style="44"/>
    <col min="7681" max="7681" width="2" style="44" customWidth="1"/>
    <col min="7682" max="7682" width="15" style="44" customWidth="1"/>
    <col min="7683" max="7683" width="16.44140625" style="44" customWidth="1"/>
    <col min="7684" max="7684" width="14.44140625" style="44" customWidth="1"/>
    <col min="7685" max="7685" width="13.44140625" style="44" customWidth="1"/>
    <col min="7686" max="7686" width="3.77734375" style="44" customWidth="1"/>
    <col min="7687" max="7687" width="20.77734375" style="44" customWidth="1"/>
    <col min="7688" max="7936" width="9" style="44"/>
    <col min="7937" max="7937" width="2" style="44" customWidth="1"/>
    <col min="7938" max="7938" width="15" style="44" customWidth="1"/>
    <col min="7939" max="7939" width="16.44140625" style="44" customWidth="1"/>
    <col min="7940" max="7940" width="14.44140625" style="44" customWidth="1"/>
    <col min="7941" max="7941" width="13.44140625" style="44" customWidth="1"/>
    <col min="7942" max="7942" width="3.77734375" style="44" customWidth="1"/>
    <col min="7943" max="7943" width="20.77734375" style="44" customWidth="1"/>
    <col min="7944" max="8192" width="9" style="44"/>
    <col min="8193" max="8193" width="2" style="44" customWidth="1"/>
    <col min="8194" max="8194" width="15" style="44" customWidth="1"/>
    <col min="8195" max="8195" width="16.44140625" style="44" customWidth="1"/>
    <col min="8196" max="8196" width="14.44140625" style="44" customWidth="1"/>
    <col min="8197" max="8197" width="13.44140625" style="44" customWidth="1"/>
    <col min="8198" max="8198" width="3.77734375" style="44" customWidth="1"/>
    <col min="8199" max="8199" width="20.77734375" style="44" customWidth="1"/>
    <col min="8200" max="8448" width="9" style="44"/>
    <col min="8449" max="8449" width="2" style="44" customWidth="1"/>
    <col min="8450" max="8450" width="15" style="44" customWidth="1"/>
    <col min="8451" max="8451" width="16.44140625" style="44" customWidth="1"/>
    <col min="8452" max="8452" width="14.44140625" style="44" customWidth="1"/>
    <col min="8453" max="8453" width="13.44140625" style="44" customWidth="1"/>
    <col min="8454" max="8454" width="3.77734375" style="44" customWidth="1"/>
    <col min="8455" max="8455" width="20.77734375" style="44" customWidth="1"/>
    <col min="8456" max="8704" width="9" style="44"/>
    <col min="8705" max="8705" width="2" style="44" customWidth="1"/>
    <col min="8706" max="8706" width="15" style="44" customWidth="1"/>
    <col min="8707" max="8707" width="16.44140625" style="44" customWidth="1"/>
    <col min="8708" max="8708" width="14.44140625" style="44" customWidth="1"/>
    <col min="8709" max="8709" width="13.44140625" style="44" customWidth="1"/>
    <col min="8710" max="8710" width="3.77734375" style="44" customWidth="1"/>
    <col min="8711" max="8711" width="20.77734375" style="44" customWidth="1"/>
    <col min="8712" max="8960" width="9" style="44"/>
    <col min="8961" max="8961" width="2" style="44" customWidth="1"/>
    <col min="8962" max="8962" width="15" style="44" customWidth="1"/>
    <col min="8963" max="8963" width="16.44140625" style="44" customWidth="1"/>
    <col min="8964" max="8964" width="14.44140625" style="44" customWidth="1"/>
    <col min="8965" max="8965" width="13.44140625" style="44" customWidth="1"/>
    <col min="8966" max="8966" width="3.77734375" style="44" customWidth="1"/>
    <col min="8967" max="8967" width="20.77734375" style="44" customWidth="1"/>
    <col min="8968" max="9216" width="9" style="44"/>
    <col min="9217" max="9217" width="2" style="44" customWidth="1"/>
    <col min="9218" max="9218" width="15" style="44" customWidth="1"/>
    <col min="9219" max="9219" width="16.44140625" style="44" customWidth="1"/>
    <col min="9220" max="9220" width="14.44140625" style="44" customWidth="1"/>
    <col min="9221" max="9221" width="13.44140625" style="44" customWidth="1"/>
    <col min="9222" max="9222" width="3.77734375" style="44" customWidth="1"/>
    <col min="9223" max="9223" width="20.77734375" style="44" customWidth="1"/>
    <col min="9224" max="9472" width="9" style="44"/>
    <col min="9473" max="9473" width="2" style="44" customWidth="1"/>
    <col min="9474" max="9474" width="15" style="44" customWidth="1"/>
    <col min="9475" max="9475" width="16.44140625" style="44" customWidth="1"/>
    <col min="9476" max="9476" width="14.44140625" style="44" customWidth="1"/>
    <col min="9477" max="9477" width="13.44140625" style="44" customWidth="1"/>
    <col min="9478" max="9478" width="3.77734375" style="44" customWidth="1"/>
    <col min="9479" max="9479" width="20.77734375" style="44" customWidth="1"/>
    <col min="9480" max="9728" width="9" style="44"/>
    <col min="9729" max="9729" width="2" style="44" customWidth="1"/>
    <col min="9730" max="9730" width="15" style="44" customWidth="1"/>
    <col min="9731" max="9731" width="16.44140625" style="44" customWidth="1"/>
    <col min="9732" max="9732" width="14.44140625" style="44" customWidth="1"/>
    <col min="9733" max="9733" width="13.44140625" style="44" customWidth="1"/>
    <col min="9734" max="9734" width="3.77734375" style="44" customWidth="1"/>
    <col min="9735" max="9735" width="20.77734375" style="44" customWidth="1"/>
    <col min="9736" max="9984" width="9" style="44"/>
    <col min="9985" max="9985" width="2" style="44" customWidth="1"/>
    <col min="9986" max="9986" width="15" style="44" customWidth="1"/>
    <col min="9987" max="9987" width="16.44140625" style="44" customWidth="1"/>
    <col min="9988" max="9988" width="14.44140625" style="44" customWidth="1"/>
    <col min="9989" max="9989" width="13.44140625" style="44" customWidth="1"/>
    <col min="9990" max="9990" width="3.77734375" style="44" customWidth="1"/>
    <col min="9991" max="9991" width="20.77734375" style="44" customWidth="1"/>
    <col min="9992" max="10240" width="9" style="44"/>
    <col min="10241" max="10241" width="2" style="44" customWidth="1"/>
    <col min="10242" max="10242" width="15" style="44" customWidth="1"/>
    <col min="10243" max="10243" width="16.44140625" style="44" customWidth="1"/>
    <col min="10244" max="10244" width="14.44140625" style="44" customWidth="1"/>
    <col min="10245" max="10245" width="13.44140625" style="44" customWidth="1"/>
    <col min="10246" max="10246" width="3.77734375" style="44" customWidth="1"/>
    <col min="10247" max="10247" width="20.77734375" style="44" customWidth="1"/>
    <col min="10248" max="10496" width="9" style="44"/>
    <col min="10497" max="10497" width="2" style="44" customWidth="1"/>
    <col min="10498" max="10498" width="15" style="44" customWidth="1"/>
    <col min="10499" max="10499" width="16.44140625" style="44" customWidth="1"/>
    <col min="10500" max="10500" width="14.44140625" style="44" customWidth="1"/>
    <col min="10501" max="10501" width="13.44140625" style="44" customWidth="1"/>
    <col min="10502" max="10502" width="3.77734375" style="44" customWidth="1"/>
    <col min="10503" max="10503" width="20.77734375" style="44" customWidth="1"/>
    <col min="10504" max="10752" width="9" style="44"/>
    <col min="10753" max="10753" width="2" style="44" customWidth="1"/>
    <col min="10754" max="10754" width="15" style="44" customWidth="1"/>
    <col min="10755" max="10755" width="16.44140625" style="44" customWidth="1"/>
    <col min="10756" max="10756" width="14.44140625" style="44" customWidth="1"/>
    <col min="10757" max="10757" width="13.44140625" style="44" customWidth="1"/>
    <col min="10758" max="10758" width="3.77734375" style="44" customWidth="1"/>
    <col min="10759" max="10759" width="20.77734375" style="44" customWidth="1"/>
    <col min="10760" max="11008" width="9" style="44"/>
    <col min="11009" max="11009" width="2" style="44" customWidth="1"/>
    <col min="11010" max="11010" width="15" style="44" customWidth="1"/>
    <col min="11011" max="11011" width="16.44140625" style="44" customWidth="1"/>
    <col min="11012" max="11012" width="14.44140625" style="44" customWidth="1"/>
    <col min="11013" max="11013" width="13.44140625" style="44" customWidth="1"/>
    <col min="11014" max="11014" width="3.77734375" style="44" customWidth="1"/>
    <col min="11015" max="11015" width="20.77734375" style="44" customWidth="1"/>
    <col min="11016" max="11264" width="9" style="44"/>
    <col min="11265" max="11265" width="2" style="44" customWidth="1"/>
    <col min="11266" max="11266" width="15" style="44" customWidth="1"/>
    <col min="11267" max="11267" width="16.44140625" style="44" customWidth="1"/>
    <col min="11268" max="11268" width="14.44140625" style="44" customWidth="1"/>
    <col min="11269" max="11269" width="13.44140625" style="44" customWidth="1"/>
    <col min="11270" max="11270" width="3.77734375" style="44" customWidth="1"/>
    <col min="11271" max="11271" width="20.77734375" style="44" customWidth="1"/>
    <col min="11272" max="11520" width="9" style="44"/>
    <col min="11521" max="11521" width="2" style="44" customWidth="1"/>
    <col min="11522" max="11522" width="15" style="44" customWidth="1"/>
    <col min="11523" max="11523" width="16.44140625" style="44" customWidth="1"/>
    <col min="11524" max="11524" width="14.44140625" style="44" customWidth="1"/>
    <col min="11525" max="11525" width="13.44140625" style="44" customWidth="1"/>
    <col min="11526" max="11526" width="3.77734375" style="44" customWidth="1"/>
    <col min="11527" max="11527" width="20.77734375" style="44" customWidth="1"/>
    <col min="11528" max="11776" width="9" style="44"/>
    <col min="11777" max="11777" width="2" style="44" customWidth="1"/>
    <col min="11778" max="11778" width="15" style="44" customWidth="1"/>
    <col min="11779" max="11779" width="16.44140625" style="44" customWidth="1"/>
    <col min="11780" max="11780" width="14.44140625" style="44" customWidth="1"/>
    <col min="11781" max="11781" width="13.44140625" style="44" customWidth="1"/>
    <col min="11782" max="11782" width="3.77734375" style="44" customWidth="1"/>
    <col min="11783" max="11783" width="20.77734375" style="44" customWidth="1"/>
    <col min="11784" max="12032" width="9" style="44"/>
    <col min="12033" max="12033" width="2" style="44" customWidth="1"/>
    <col min="12034" max="12034" width="15" style="44" customWidth="1"/>
    <col min="12035" max="12035" width="16.44140625" style="44" customWidth="1"/>
    <col min="12036" max="12036" width="14.44140625" style="44" customWidth="1"/>
    <col min="12037" max="12037" width="13.44140625" style="44" customWidth="1"/>
    <col min="12038" max="12038" width="3.77734375" style="44" customWidth="1"/>
    <col min="12039" max="12039" width="20.77734375" style="44" customWidth="1"/>
    <col min="12040" max="12288" width="9" style="44"/>
    <col min="12289" max="12289" width="2" style="44" customWidth="1"/>
    <col min="12290" max="12290" width="15" style="44" customWidth="1"/>
    <col min="12291" max="12291" width="16.44140625" style="44" customWidth="1"/>
    <col min="12292" max="12292" width="14.44140625" style="44" customWidth="1"/>
    <col min="12293" max="12293" width="13.44140625" style="44" customWidth="1"/>
    <col min="12294" max="12294" width="3.77734375" style="44" customWidth="1"/>
    <col min="12295" max="12295" width="20.77734375" style="44" customWidth="1"/>
    <col min="12296" max="12544" width="9" style="44"/>
    <col min="12545" max="12545" width="2" style="44" customWidth="1"/>
    <col min="12546" max="12546" width="15" style="44" customWidth="1"/>
    <col min="12547" max="12547" width="16.44140625" style="44" customWidth="1"/>
    <col min="12548" max="12548" width="14.44140625" style="44" customWidth="1"/>
    <col min="12549" max="12549" width="13.44140625" style="44" customWidth="1"/>
    <col min="12550" max="12550" width="3.77734375" style="44" customWidth="1"/>
    <col min="12551" max="12551" width="20.77734375" style="44" customWidth="1"/>
    <col min="12552" max="12800" width="9" style="44"/>
    <col min="12801" max="12801" width="2" style="44" customWidth="1"/>
    <col min="12802" max="12802" width="15" style="44" customWidth="1"/>
    <col min="12803" max="12803" width="16.44140625" style="44" customWidth="1"/>
    <col min="12804" max="12804" width="14.44140625" style="44" customWidth="1"/>
    <col min="12805" max="12805" width="13.44140625" style="44" customWidth="1"/>
    <col min="12806" max="12806" width="3.77734375" style="44" customWidth="1"/>
    <col min="12807" max="12807" width="20.77734375" style="44" customWidth="1"/>
    <col min="12808" max="13056" width="9" style="44"/>
    <col min="13057" max="13057" width="2" style="44" customWidth="1"/>
    <col min="13058" max="13058" width="15" style="44" customWidth="1"/>
    <col min="13059" max="13059" width="16.44140625" style="44" customWidth="1"/>
    <col min="13060" max="13060" width="14.44140625" style="44" customWidth="1"/>
    <col min="13061" max="13061" width="13.44140625" style="44" customWidth="1"/>
    <col min="13062" max="13062" width="3.77734375" style="44" customWidth="1"/>
    <col min="13063" max="13063" width="20.77734375" style="44" customWidth="1"/>
    <col min="13064" max="13312" width="9" style="44"/>
    <col min="13313" max="13313" width="2" style="44" customWidth="1"/>
    <col min="13314" max="13314" width="15" style="44" customWidth="1"/>
    <col min="13315" max="13315" width="16.44140625" style="44" customWidth="1"/>
    <col min="13316" max="13316" width="14.44140625" style="44" customWidth="1"/>
    <col min="13317" max="13317" width="13.44140625" style="44" customWidth="1"/>
    <col min="13318" max="13318" width="3.77734375" style="44" customWidth="1"/>
    <col min="13319" max="13319" width="20.77734375" style="44" customWidth="1"/>
    <col min="13320" max="13568" width="9" style="44"/>
    <col min="13569" max="13569" width="2" style="44" customWidth="1"/>
    <col min="13570" max="13570" width="15" style="44" customWidth="1"/>
    <col min="13571" max="13571" width="16.44140625" style="44" customWidth="1"/>
    <col min="13572" max="13572" width="14.44140625" style="44" customWidth="1"/>
    <col min="13573" max="13573" width="13.44140625" style="44" customWidth="1"/>
    <col min="13574" max="13574" width="3.77734375" style="44" customWidth="1"/>
    <col min="13575" max="13575" width="20.77734375" style="44" customWidth="1"/>
    <col min="13576" max="13824" width="9" style="44"/>
    <col min="13825" max="13825" width="2" style="44" customWidth="1"/>
    <col min="13826" max="13826" width="15" style="44" customWidth="1"/>
    <col min="13827" max="13827" width="16.44140625" style="44" customWidth="1"/>
    <col min="13828" max="13828" width="14.44140625" style="44" customWidth="1"/>
    <col min="13829" max="13829" width="13.44140625" style="44" customWidth="1"/>
    <col min="13830" max="13830" width="3.77734375" style="44" customWidth="1"/>
    <col min="13831" max="13831" width="20.77734375" style="44" customWidth="1"/>
    <col min="13832" max="14080" width="9" style="44"/>
    <col min="14081" max="14081" width="2" style="44" customWidth="1"/>
    <col min="14082" max="14082" width="15" style="44" customWidth="1"/>
    <col min="14083" max="14083" width="16.44140625" style="44" customWidth="1"/>
    <col min="14084" max="14084" width="14.44140625" style="44" customWidth="1"/>
    <col min="14085" max="14085" width="13.44140625" style="44" customWidth="1"/>
    <col min="14086" max="14086" width="3.77734375" style="44" customWidth="1"/>
    <col min="14087" max="14087" width="20.77734375" style="44" customWidth="1"/>
    <col min="14088" max="14336" width="9" style="44"/>
    <col min="14337" max="14337" width="2" style="44" customWidth="1"/>
    <col min="14338" max="14338" width="15" style="44" customWidth="1"/>
    <col min="14339" max="14339" width="16.44140625" style="44" customWidth="1"/>
    <col min="14340" max="14340" width="14.44140625" style="44" customWidth="1"/>
    <col min="14341" max="14341" width="13.44140625" style="44" customWidth="1"/>
    <col min="14342" max="14342" width="3.77734375" style="44" customWidth="1"/>
    <col min="14343" max="14343" width="20.77734375" style="44" customWidth="1"/>
    <col min="14344" max="14592" width="9" style="44"/>
    <col min="14593" max="14593" width="2" style="44" customWidth="1"/>
    <col min="14594" max="14594" width="15" style="44" customWidth="1"/>
    <col min="14595" max="14595" width="16.44140625" style="44" customWidth="1"/>
    <col min="14596" max="14596" width="14.44140625" style="44" customWidth="1"/>
    <col min="14597" max="14597" width="13.44140625" style="44" customWidth="1"/>
    <col min="14598" max="14598" width="3.77734375" style="44" customWidth="1"/>
    <col min="14599" max="14599" width="20.77734375" style="44" customWidth="1"/>
    <col min="14600" max="14848" width="9" style="44"/>
    <col min="14849" max="14849" width="2" style="44" customWidth="1"/>
    <col min="14850" max="14850" width="15" style="44" customWidth="1"/>
    <col min="14851" max="14851" width="16.44140625" style="44" customWidth="1"/>
    <col min="14852" max="14852" width="14.44140625" style="44" customWidth="1"/>
    <col min="14853" max="14853" width="13.44140625" style="44" customWidth="1"/>
    <col min="14854" max="14854" width="3.77734375" style="44" customWidth="1"/>
    <col min="14855" max="14855" width="20.77734375" style="44" customWidth="1"/>
    <col min="14856" max="15104" width="9" style="44"/>
    <col min="15105" max="15105" width="2" style="44" customWidth="1"/>
    <col min="15106" max="15106" width="15" style="44" customWidth="1"/>
    <col min="15107" max="15107" width="16.44140625" style="44" customWidth="1"/>
    <col min="15108" max="15108" width="14.44140625" style="44" customWidth="1"/>
    <col min="15109" max="15109" width="13.44140625" style="44" customWidth="1"/>
    <col min="15110" max="15110" width="3.77734375" style="44" customWidth="1"/>
    <col min="15111" max="15111" width="20.77734375" style="44" customWidth="1"/>
    <col min="15112" max="15360" width="9" style="44"/>
    <col min="15361" max="15361" width="2" style="44" customWidth="1"/>
    <col min="15362" max="15362" width="15" style="44" customWidth="1"/>
    <col min="15363" max="15363" width="16.44140625" style="44" customWidth="1"/>
    <col min="15364" max="15364" width="14.44140625" style="44" customWidth="1"/>
    <col min="15365" max="15365" width="13.44140625" style="44" customWidth="1"/>
    <col min="15366" max="15366" width="3.77734375" style="44" customWidth="1"/>
    <col min="15367" max="15367" width="20.77734375" style="44" customWidth="1"/>
    <col min="15368" max="15616" width="9" style="44"/>
    <col min="15617" max="15617" width="2" style="44" customWidth="1"/>
    <col min="15618" max="15618" width="15" style="44" customWidth="1"/>
    <col min="15619" max="15619" width="16.44140625" style="44" customWidth="1"/>
    <col min="15620" max="15620" width="14.44140625" style="44" customWidth="1"/>
    <col min="15621" max="15621" width="13.44140625" style="44" customWidth="1"/>
    <col min="15622" max="15622" width="3.77734375" style="44" customWidth="1"/>
    <col min="15623" max="15623" width="20.77734375" style="44" customWidth="1"/>
    <col min="15624" max="15872" width="9" style="44"/>
    <col min="15873" max="15873" width="2" style="44" customWidth="1"/>
    <col min="15874" max="15874" width="15" style="44" customWidth="1"/>
    <col min="15875" max="15875" width="16.44140625" style="44" customWidth="1"/>
    <col min="15876" max="15876" width="14.44140625" style="44" customWidth="1"/>
    <col min="15877" max="15877" width="13.44140625" style="44" customWidth="1"/>
    <col min="15878" max="15878" width="3.77734375" style="44" customWidth="1"/>
    <col min="15879" max="15879" width="20.77734375" style="44" customWidth="1"/>
    <col min="15880" max="16128" width="9" style="44"/>
    <col min="16129" max="16129" width="2" style="44" customWidth="1"/>
    <col min="16130" max="16130" width="15" style="44" customWidth="1"/>
    <col min="16131" max="16131" width="16.44140625" style="44" customWidth="1"/>
    <col min="16132" max="16132" width="14.44140625" style="44" customWidth="1"/>
    <col min="16133" max="16133" width="13.44140625" style="44" customWidth="1"/>
    <col min="16134" max="16134" width="3.77734375" style="44" customWidth="1"/>
    <col min="16135" max="16135" width="20.77734375" style="44" customWidth="1"/>
    <col min="16136" max="16384" width="9" style="44"/>
  </cols>
  <sheetData>
    <row r="1" spans="1:57" ht="21.75" customHeight="1" x14ac:dyDescent="0.35">
      <c r="A1" s="190" t="s">
        <v>154</v>
      </c>
      <c r="B1" s="190"/>
      <c r="C1" s="190"/>
      <c r="D1" s="190"/>
      <c r="E1" s="190"/>
      <c r="F1" s="190"/>
      <c r="G1" s="190"/>
    </row>
    <row r="2" spans="1:57" ht="15" customHeight="1" thickBot="1" x14ac:dyDescent="0.35"/>
    <row r="3" spans="1:57" ht="13.05" customHeight="1" x14ac:dyDescent="0.3">
      <c r="A3" s="125" t="s">
        <v>155</v>
      </c>
      <c r="B3" s="126"/>
      <c r="C3" s="127" t="s">
        <v>156</v>
      </c>
      <c r="D3" s="127"/>
      <c r="E3" s="127"/>
      <c r="F3" s="127"/>
      <c r="G3" s="128"/>
    </row>
    <row r="4" spans="1:57" ht="19.5" customHeight="1" x14ac:dyDescent="0.3">
      <c r="A4" s="129"/>
      <c r="B4" s="47"/>
      <c r="C4" s="191" t="s">
        <v>187</v>
      </c>
      <c r="D4" s="191"/>
      <c r="E4" s="191"/>
      <c r="F4" s="48"/>
      <c r="G4" s="130"/>
    </row>
    <row r="5" spans="1:57" ht="13.05" customHeight="1" x14ac:dyDescent="0.3">
      <c r="A5" s="131" t="s">
        <v>169</v>
      </c>
      <c r="B5" s="50"/>
      <c r="C5" s="48" t="s">
        <v>170</v>
      </c>
      <c r="D5" s="48"/>
      <c r="E5" s="48"/>
      <c r="F5" s="46"/>
      <c r="G5" s="132"/>
    </row>
    <row r="6" spans="1:57" ht="15" customHeight="1" x14ac:dyDescent="0.3">
      <c r="A6" s="129"/>
      <c r="B6" s="47"/>
      <c r="C6" s="192" t="s">
        <v>171</v>
      </c>
      <c r="D6" s="192"/>
      <c r="E6" s="192"/>
      <c r="F6" s="51"/>
      <c r="G6" s="130"/>
    </row>
    <row r="7" spans="1:57" ht="15" customHeight="1" x14ac:dyDescent="0.3">
      <c r="A7" s="129"/>
      <c r="B7" s="47"/>
      <c r="C7" s="52" t="s">
        <v>180</v>
      </c>
      <c r="D7" s="52"/>
      <c r="E7" s="52"/>
      <c r="F7" s="51"/>
      <c r="G7" s="130"/>
    </row>
    <row r="8" spans="1:57" ht="15" customHeight="1" x14ac:dyDescent="0.3">
      <c r="A8" s="129"/>
      <c r="B8" s="47"/>
      <c r="C8" s="52"/>
      <c r="D8" s="53"/>
      <c r="E8" s="53"/>
      <c r="F8" s="51"/>
      <c r="G8" s="130"/>
    </row>
    <row r="9" spans="1:57" ht="15" customHeight="1" x14ac:dyDescent="0.3">
      <c r="A9" s="129"/>
      <c r="B9" s="47"/>
      <c r="C9" s="52"/>
      <c r="D9" s="53"/>
      <c r="E9" s="53"/>
      <c r="F9" s="51"/>
      <c r="G9" s="130"/>
    </row>
    <row r="10" spans="1:57" ht="12.75" customHeight="1" x14ac:dyDescent="0.3">
      <c r="A10" s="133" t="s">
        <v>157</v>
      </c>
      <c r="B10" s="45"/>
      <c r="C10" s="193" t="s">
        <v>185</v>
      </c>
      <c r="D10" s="194"/>
      <c r="E10" s="162"/>
      <c r="F10" s="163"/>
      <c r="G10" s="164"/>
      <c r="H10" s="54"/>
      <c r="I10" s="54"/>
    </row>
    <row r="11" spans="1:57" ht="12.75" customHeight="1" x14ac:dyDescent="0.3">
      <c r="A11" s="133" t="s">
        <v>158</v>
      </c>
      <c r="B11" s="45"/>
      <c r="C11" s="194" t="s">
        <v>188</v>
      </c>
      <c r="D11" s="194"/>
      <c r="E11" s="55"/>
      <c r="F11" s="46"/>
      <c r="G11" s="134"/>
    </row>
    <row r="12" spans="1:57" ht="12.75" customHeight="1" x14ac:dyDescent="0.3">
      <c r="A12" s="135" t="s">
        <v>159</v>
      </c>
      <c r="B12" s="56"/>
      <c r="C12" s="178"/>
      <c r="D12" s="178"/>
      <c r="E12" s="57"/>
      <c r="F12" s="58"/>
      <c r="G12" s="136"/>
    </row>
    <row r="13" spans="1:57" ht="12.75" customHeight="1" x14ac:dyDescent="0.3">
      <c r="A13" s="137" t="s">
        <v>160</v>
      </c>
      <c r="B13" s="49"/>
      <c r="C13" s="179" t="s">
        <v>186</v>
      </c>
      <c r="D13" s="179"/>
      <c r="E13" s="59"/>
      <c r="F13" s="60"/>
      <c r="G13" s="130"/>
      <c r="BA13" s="61"/>
      <c r="BB13" s="61"/>
      <c r="BC13" s="61"/>
      <c r="BD13" s="61"/>
      <c r="BE13" s="61"/>
    </row>
    <row r="14" spans="1:57" ht="12.75" customHeight="1" thickBot="1" x14ac:dyDescent="0.35">
      <c r="A14" s="138"/>
      <c r="B14" s="139"/>
      <c r="C14" s="180"/>
      <c r="D14" s="180"/>
      <c r="E14" s="181"/>
      <c r="F14" s="181"/>
      <c r="G14" s="182"/>
    </row>
    <row r="15" spans="1:57" ht="28.5" customHeight="1" thickBot="1" x14ac:dyDescent="0.35">
      <c r="A15" s="183" t="s">
        <v>161</v>
      </c>
      <c r="B15" s="184"/>
      <c r="C15" s="184"/>
      <c r="D15" s="184"/>
      <c r="E15" s="184"/>
      <c r="F15" s="184"/>
      <c r="G15" s="185"/>
    </row>
    <row r="16" spans="1:57" ht="16.05" customHeight="1" x14ac:dyDescent="0.3">
      <c r="A16" s="186" t="s">
        <v>171</v>
      </c>
      <c r="B16" s="187"/>
      <c r="C16" s="188"/>
      <c r="D16" s="189">
        <f>'1_mobiliář'!F17</f>
        <v>0</v>
      </c>
      <c r="E16" s="189"/>
      <c r="F16" s="189"/>
      <c r="G16" s="189"/>
    </row>
    <row r="17" spans="1:8" ht="16.05" customHeight="1" x14ac:dyDescent="0.3">
      <c r="A17" s="174" t="s">
        <v>180</v>
      </c>
      <c r="B17" s="174"/>
      <c r="C17" s="174"/>
      <c r="D17" s="62"/>
      <c r="E17" s="175">
        <f>'2_výsadba'!G114</f>
        <v>0</v>
      </c>
      <c r="F17" s="175"/>
      <c r="G17" s="175"/>
    </row>
    <row r="18" spans="1:8" ht="16.05" customHeight="1" x14ac:dyDescent="0.3">
      <c r="A18" s="170" t="s">
        <v>181</v>
      </c>
      <c r="B18" s="171"/>
      <c r="C18" s="172"/>
      <c r="D18" s="173">
        <f>E17+D16</f>
        <v>0</v>
      </c>
      <c r="E18" s="171"/>
      <c r="F18" s="171"/>
      <c r="G18" s="172"/>
    </row>
    <row r="19" spans="1:8" ht="16.05" customHeight="1" x14ac:dyDescent="0.3">
      <c r="A19" s="63"/>
      <c r="B19" s="64"/>
      <c r="C19" s="64"/>
      <c r="D19" s="64"/>
      <c r="E19" s="64"/>
      <c r="F19" s="64"/>
      <c r="G19" s="65"/>
    </row>
    <row r="20" spans="1:8" ht="16.05" customHeight="1" thickBot="1" x14ac:dyDescent="0.35">
      <c r="A20" s="63"/>
      <c r="B20" s="64"/>
      <c r="C20" s="64"/>
      <c r="D20" s="64"/>
      <c r="E20" s="64"/>
      <c r="F20" s="64"/>
      <c r="G20" s="65"/>
    </row>
    <row r="21" spans="1:8" ht="20.25" customHeight="1" x14ac:dyDescent="0.3">
      <c r="A21" s="125" t="s">
        <v>162</v>
      </c>
      <c r="B21" s="127"/>
      <c r="C21" s="140">
        <v>21</v>
      </c>
      <c r="D21" s="127" t="s">
        <v>163</v>
      </c>
      <c r="E21" s="141"/>
      <c r="F21" s="176">
        <f>D18</f>
        <v>0</v>
      </c>
      <c r="G21" s="177"/>
    </row>
    <row r="22" spans="1:8" ht="23.25" customHeight="1" x14ac:dyDescent="0.3">
      <c r="A22" s="133" t="s">
        <v>164</v>
      </c>
      <c r="B22" s="46"/>
      <c r="C22" s="66">
        <v>21</v>
      </c>
      <c r="D22" s="46" t="s">
        <v>163</v>
      </c>
      <c r="E22" s="55"/>
      <c r="F22" s="165">
        <f>ROUND(PRODUCT(F21,C22/100),1)</f>
        <v>0</v>
      </c>
      <c r="G22" s="166"/>
    </row>
    <row r="23" spans="1:8" s="67" customFormat="1" ht="19.5" customHeight="1" thickBot="1" x14ac:dyDescent="0.35">
      <c r="A23" s="142" t="s">
        <v>165</v>
      </c>
      <c r="B23" s="143"/>
      <c r="C23" s="143"/>
      <c r="D23" s="143"/>
      <c r="E23" s="144"/>
      <c r="F23" s="167">
        <f>SUM(F21:F22)</f>
        <v>0</v>
      </c>
      <c r="G23" s="168"/>
    </row>
    <row r="24" spans="1:8" ht="12.75" customHeight="1" x14ac:dyDescent="0.3"/>
    <row r="25" spans="1:8" ht="12.75" customHeight="1" x14ac:dyDescent="0.3">
      <c r="A25" s="42" t="s">
        <v>166</v>
      </c>
      <c r="B25" s="42"/>
      <c r="C25" s="42"/>
      <c r="D25" s="42"/>
      <c r="E25" s="42"/>
      <c r="F25" s="42"/>
      <c r="G25" s="42"/>
      <c r="H25" s="44" t="s">
        <v>167</v>
      </c>
    </row>
    <row r="26" spans="1:8" ht="14.25" customHeight="1" x14ac:dyDescent="0.3">
      <c r="A26" s="42"/>
      <c r="B26" s="169" t="s">
        <v>168</v>
      </c>
      <c r="C26" s="169"/>
      <c r="D26" s="169"/>
      <c r="E26" s="169"/>
      <c r="F26" s="169"/>
      <c r="G26" s="169"/>
      <c r="H26" s="44" t="s">
        <v>167</v>
      </c>
    </row>
    <row r="27" spans="1:8" ht="12.75" customHeight="1" x14ac:dyDescent="0.3">
      <c r="A27" s="43"/>
      <c r="B27" s="169"/>
      <c r="C27" s="169"/>
      <c r="D27" s="169"/>
      <c r="E27" s="169"/>
      <c r="F27" s="169"/>
      <c r="G27" s="169"/>
      <c r="H27" s="44" t="s">
        <v>167</v>
      </c>
    </row>
    <row r="28" spans="1:8" ht="12.75" customHeight="1" x14ac:dyDescent="0.3">
      <c r="A28" s="43"/>
      <c r="B28" s="169"/>
      <c r="C28" s="169"/>
      <c r="D28" s="169"/>
      <c r="E28" s="169"/>
      <c r="F28" s="169"/>
      <c r="G28" s="169"/>
      <c r="H28" s="44" t="s">
        <v>167</v>
      </c>
    </row>
    <row r="29" spans="1:8" ht="12.75" customHeight="1" x14ac:dyDescent="0.3">
      <c r="A29" s="43"/>
      <c r="B29" s="169"/>
      <c r="C29" s="169"/>
      <c r="D29" s="169"/>
      <c r="E29" s="169"/>
      <c r="F29" s="169"/>
      <c r="G29" s="169"/>
      <c r="H29" s="44" t="s">
        <v>167</v>
      </c>
    </row>
    <row r="30" spans="1:8" ht="12.75" customHeight="1" x14ac:dyDescent="0.3">
      <c r="A30" s="43"/>
      <c r="B30" s="169"/>
      <c r="C30" s="169"/>
      <c r="D30" s="169"/>
      <c r="E30" s="169"/>
      <c r="F30" s="169"/>
      <c r="G30" s="169"/>
      <c r="H30" s="44" t="s">
        <v>167</v>
      </c>
    </row>
    <row r="31" spans="1:8" ht="12.75" customHeight="1" x14ac:dyDescent="0.3">
      <c r="A31" s="43"/>
      <c r="B31" s="169"/>
      <c r="C31" s="169"/>
      <c r="D31" s="169"/>
      <c r="E31" s="169"/>
      <c r="F31" s="169"/>
      <c r="G31" s="169"/>
      <c r="H31" s="44" t="s">
        <v>167</v>
      </c>
    </row>
    <row r="32" spans="1:8" ht="12.75" customHeight="1" x14ac:dyDescent="0.3">
      <c r="A32" s="43"/>
      <c r="B32" s="169"/>
      <c r="C32" s="169"/>
      <c r="D32" s="169"/>
      <c r="E32" s="169"/>
      <c r="F32" s="169"/>
      <c r="G32" s="169"/>
      <c r="H32" s="44" t="s">
        <v>167</v>
      </c>
    </row>
    <row r="33" spans="1:8" ht="12.75" customHeight="1" x14ac:dyDescent="0.3">
      <c r="A33" s="43"/>
      <c r="B33" s="169"/>
      <c r="C33" s="169"/>
      <c r="D33" s="169"/>
      <c r="E33" s="169"/>
      <c r="F33" s="169"/>
      <c r="G33" s="169"/>
      <c r="H33" s="44" t="s">
        <v>167</v>
      </c>
    </row>
    <row r="34" spans="1:8" ht="3" customHeight="1" x14ac:dyDescent="0.3">
      <c r="A34" s="43"/>
      <c r="B34" s="169"/>
      <c r="C34" s="169"/>
      <c r="D34" s="169"/>
      <c r="E34" s="169"/>
      <c r="F34" s="169"/>
      <c r="G34" s="169"/>
      <c r="H34" s="44" t="s">
        <v>167</v>
      </c>
    </row>
    <row r="36" spans="1:8" x14ac:dyDescent="0.3">
      <c r="B36" s="44" t="s">
        <v>184</v>
      </c>
    </row>
    <row r="43" spans="1:8" x14ac:dyDescent="0.3">
      <c r="D43" s="161"/>
      <c r="E43" s="161"/>
      <c r="F43" s="161"/>
      <c r="G43" s="161"/>
    </row>
    <row r="44" spans="1:8" x14ac:dyDescent="0.3">
      <c r="D44" s="44" t="s">
        <v>182</v>
      </c>
    </row>
    <row r="45" spans="1:8" x14ac:dyDescent="0.3">
      <c r="D45" s="44" t="s">
        <v>183</v>
      </c>
    </row>
  </sheetData>
  <mergeCells count="19">
    <mergeCell ref="A1:G1"/>
    <mergeCell ref="C4:E4"/>
    <mergeCell ref="C6:E6"/>
    <mergeCell ref="C10:D10"/>
    <mergeCell ref="C11:D11"/>
    <mergeCell ref="A17:C17"/>
    <mergeCell ref="E17:G17"/>
    <mergeCell ref="F21:G21"/>
    <mergeCell ref="C12:D12"/>
    <mergeCell ref="C13:D14"/>
    <mergeCell ref="E14:G14"/>
    <mergeCell ref="A15:G15"/>
    <mergeCell ref="A16:C16"/>
    <mergeCell ref="D16:G16"/>
    <mergeCell ref="F22:G22"/>
    <mergeCell ref="F23:G23"/>
    <mergeCell ref="B26:G34"/>
    <mergeCell ref="A18:C18"/>
    <mergeCell ref="D18:G18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3" zoomScale="133" zoomScaleNormal="133" workbookViewId="0">
      <selection activeCell="E14" sqref="E14"/>
    </sheetView>
  </sheetViews>
  <sheetFormatPr defaultColWidth="9.109375" defaultRowHeight="15.6" x14ac:dyDescent="0.3"/>
  <cols>
    <col min="1" max="1" width="9.109375" style="17"/>
    <col min="2" max="2" width="73" style="17" customWidth="1"/>
    <col min="3" max="3" width="7" style="17" customWidth="1"/>
    <col min="4" max="4" width="8.77734375" style="17" customWidth="1"/>
    <col min="5" max="5" width="16.44140625" style="17" customWidth="1"/>
    <col min="6" max="6" width="23.77734375" style="17" customWidth="1"/>
    <col min="7" max="7" width="41.6640625" style="17" customWidth="1"/>
    <col min="8" max="8" width="25.44140625" style="17" customWidth="1"/>
    <col min="9" max="9" width="10.33203125" style="17" bestFit="1" customWidth="1"/>
    <col min="10" max="16384" width="9.109375" style="17"/>
  </cols>
  <sheetData>
    <row r="1" spans="1:9" s="41" customFormat="1" ht="33" customHeight="1" x14ac:dyDescent="0.4">
      <c r="B1" s="39" t="s">
        <v>173</v>
      </c>
      <c r="C1" s="40"/>
      <c r="D1" s="40"/>
      <c r="E1" s="36"/>
      <c r="F1" s="37"/>
      <c r="G1" s="38"/>
    </row>
    <row r="2" spans="1:9" x14ac:dyDescent="0.3">
      <c r="A2" s="76"/>
      <c r="B2" s="33" t="s">
        <v>0</v>
      </c>
      <c r="C2" s="195" t="s">
        <v>1</v>
      </c>
      <c r="D2" s="196" t="s">
        <v>2</v>
      </c>
      <c r="E2" s="195" t="s">
        <v>3</v>
      </c>
      <c r="F2" s="195" t="s">
        <v>4</v>
      </c>
      <c r="G2" s="197" t="s">
        <v>5</v>
      </c>
    </row>
    <row r="3" spans="1:9" ht="27.75" customHeight="1" x14ac:dyDescent="0.3">
      <c r="A3" s="76"/>
      <c r="B3" s="33" t="s">
        <v>6</v>
      </c>
      <c r="C3" s="195"/>
      <c r="D3" s="196"/>
      <c r="E3" s="195"/>
      <c r="F3" s="195"/>
      <c r="G3" s="197"/>
    </row>
    <row r="4" spans="1:9" ht="23.25" customHeight="1" x14ac:dyDescent="0.3">
      <c r="A4" s="75"/>
      <c r="B4" s="34" t="s">
        <v>174</v>
      </c>
      <c r="C4" s="18"/>
      <c r="D4" s="1"/>
      <c r="E4" s="19"/>
      <c r="F4" s="20"/>
    </row>
    <row r="5" spans="1:9" ht="81.75" customHeight="1" x14ac:dyDescent="0.3">
      <c r="A5" s="75">
        <v>1</v>
      </c>
      <c r="B5" s="98" t="s">
        <v>151</v>
      </c>
      <c r="C5" s="99" t="s">
        <v>7</v>
      </c>
      <c r="D5" s="100">
        <v>8</v>
      </c>
      <c r="E5" s="145"/>
      <c r="F5" s="146">
        <f t="shared" ref="F5:F6" si="0">E5*D5</f>
        <v>0</v>
      </c>
      <c r="I5" s="35"/>
    </row>
    <row r="6" spans="1:9" ht="39" customHeight="1" x14ac:dyDescent="0.3">
      <c r="A6" s="75"/>
      <c r="B6" s="98" t="s">
        <v>8</v>
      </c>
      <c r="C6" s="99" t="s">
        <v>7</v>
      </c>
      <c r="D6" s="100">
        <v>8</v>
      </c>
      <c r="E6" s="145"/>
      <c r="F6" s="146">
        <f t="shared" si="0"/>
        <v>0</v>
      </c>
      <c r="I6" s="35"/>
    </row>
    <row r="7" spans="1:9" ht="34.5" customHeight="1" thickBot="1" x14ac:dyDescent="0.35">
      <c r="A7" s="78"/>
      <c r="B7" s="101" t="s">
        <v>9</v>
      </c>
      <c r="C7" s="102" t="s">
        <v>7</v>
      </c>
      <c r="D7" s="103">
        <v>8</v>
      </c>
      <c r="E7" s="147"/>
      <c r="F7" s="148">
        <f>E7*D7</f>
        <v>0</v>
      </c>
      <c r="I7" s="35"/>
    </row>
    <row r="8" spans="1:9" ht="103.5" customHeight="1" thickTop="1" thickBot="1" x14ac:dyDescent="0.35">
      <c r="A8" s="80">
        <v>2</v>
      </c>
      <c r="B8" s="104" t="s">
        <v>152</v>
      </c>
      <c r="C8" s="105" t="s">
        <v>7</v>
      </c>
      <c r="D8" s="106">
        <v>3</v>
      </c>
      <c r="E8" s="149">
        <v>0</v>
      </c>
      <c r="F8" s="150">
        <f t="shared" ref="F8:F14" si="1">E8*D8</f>
        <v>0</v>
      </c>
      <c r="I8" s="35"/>
    </row>
    <row r="9" spans="1:9" ht="113.25" customHeight="1" thickTop="1" thickBot="1" x14ac:dyDescent="0.35">
      <c r="A9" s="79">
        <v>3</v>
      </c>
      <c r="B9" s="107" t="s">
        <v>153</v>
      </c>
      <c r="C9" s="108" t="s">
        <v>7</v>
      </c>
      <c r="D9" s="109">
        <v>1</v>
      </c>
      <c r="E9" s="151">
        <v>0</v>
      </c>
      <c r="F9" s="152">
        <f t="shared" si="1"/>
        <v>0</v>
      </c>
      <c r="G9" s="21"/>
      <c r="I9" s="35"/>
    </row>
    <row r="10" spans="1:9" ht="79.5" customHeight="1" thickTop="1" x14ac:dyDescent="0.3">
      <c r="A10" s="77">
        <v>4</v>
      </c>
      <c r="B10" s="110" t="s">
        <v>177</v>
      </c>
      <c r="C10" s="111" t="s">
        <v>13</v>
      </c>
      <c r="D10" s="112">
        <v>8</v>
      </c>
      <c r="E10" s="153">
        <v>0</v>
      </c>
      <c r="F10" s="154">
        <f t="shared" si="1"/>
        <v>0</v>
      </c>
      <c r="I10" s="35"/>
    </row>
    <row r="11" spans="1:9" ht="39" customHeight="1" x14ac:dyDescent="0.3">
      <c r="A11" s="75"/>
      <c r="B11" s="98" t="s">
        <v>8</v>
      </c>
      <c r="C11" s="99" t="s">
        <v>7</v>
      </c>
      <c r="D11" s="100">
        <v>1</v>
      </c>
      <c r="E11" s="145">
        <v>0</v>
      </c>
      <c r="F11" s="146">
        <f t="shared" si="1"/>
        <v>0</v>
      </c>
      <c r="I11" s="35"/>
    </row>
    <row r="12" spans="1:9" ht="34.5" customHeight="1" thickBot="1" x14ac:dyDescent="0.35">
      <c r="A12" s="78"/>
      <c r="B12" s="101" t="s">
        <v>9</v>
      </c>
      <c r="C12" s="102" t="s">
        <v>7</v>
      </c>
      <c r="D12" s="103">
        <v>1</v>
      </c>
      <c r="E12" s="147">
        <v>0</v>
      </c>
      <c r="F12" s="148">
        <f>E12*D12</f>
        <v>0</v>
      </c>
      <c r="I12" s="35"/>
    </row>
    <row r="13" spans="1:9" ht="126" customHeight="1" thickTop="1" x14ac:dyDescent="0.3">
      <c r="A13" s="77">
        <v>5</v>
      </c>
      <c r="B13" s="113" t="s">
        <v>178</v>
      </c>
      <c r="C13" s="111" t="s">
        <v>7</v>
      </c>
      <c r="D13" s="112">
        <v>3</v>
      </c>
      <c r="E13" s="153">
        <v>0</v>
      </c>
      <c r="F13" s="154">
        <f t="shared" si="1"/>
        <v>0</v>
      </c>
      <c r="I13" s="35"/>
    </row>
    <row r="14" spans="1:9" ht="39" customHeight="1" x14ac:dyDescent="0.3">
      <c r="A14" s="75"/>
      <c r="B14" s="98" t="s">
        <v>8</v>
      </c>
      <c r="C14" s="99" t="s">
        <v>7</v>
      </c>
      <c r="D14" s="100">
        <v>3</v>
      </c>
      <c r="E14" s="145"/>
      <c r="F14" s="146">
        <f t="shared" si="1"/>
        <v>0</v>
      </c>
      <c r="I14" s="35"/>
    </row>
    <row r="15" spans="1:9" ht="34.5" customHeight="1" thickBot="1" x14ac:dyDescent="0.35">
      <c r="A15" s="78"/>
      <c r="B15" s="101" t="s">
        <v>9</v>
      </c>
      <c r="C15" s="102" t="s">
        <v>7</v>
      </c>
      <c r="D15" s="103">
        <v>3</v>
      </c>
      <c r="E15" s="147">
        <v>0</v>
      </c>
      <c r="F15" s="148">
        <f>E15*D15</f>
        <v>0</v>
      </c>
      <c r="I15" s="35"/>
    </row>
    <row r="16" spans="1:9" ht="34.5" customHeight="1" thickTop="1" x14ac:dyDescent="0.3">
      <c r="A16" s="77"/>
      <c r="B16" s="110" t="s">
        <v>10</v>
      </c>
      <c r="C16" s="111" t="s">
        <v>11</v>
      </c>
      <c r="D16" s="112">
        <v>1</v>
      </c>
      <c r="E16" s="153">
        <v>0</v>
      </c>
      <c r="F16" s="154">
        <f>E16*D16</f>
        <v>0</v>
      </c>
      <c r="I16" s="35"/>
    </row>
    <row r="17" spans="1:9" ht="34.5" customHeight="1" x14ac:dyDescent="0.3">
      <c r="A17" s="122"/>
      <c r="B17" s="26" t="s">
        <v>150</v>
      </c>
      <c r="C17" s="27"/>
      <c r="D17" s="3"/>
      <c r="E17" s="155"/>
      <c r="F17" s="156">
        <f>SUM(F5:F16)</f>
        <v>0</v>
      </c>
      <c r="I17" s="35"/>
    </row>
    <row r="18" spans="1:9" ht="34.5" customHeight="1" x14ac:dyDescent="0.3">
      <c r="A18" s="118"/>
      <c r="B18" s="119" t="s">
        <v>12</v>
      </c>
      <c r="C18" s="120"/>
      <c r="D18" s="121"/>
      <c r="E18" s="157"/>
      <c r="F18" s="158">
        <f>F17*0.21</f>
        <v>0</v>
      </c>
      <c r="I18" s="35"/>
    </row>
    <row r="19" spans="1:9" ht="34.5" customHeight="1" x14ac:dyDescent="0.3">
      <c r="A19" s="114"/>
      <c r="B19" s="115" t="s">
        <v>179</v>
      </c>
      <c r="C19" s="116"/>
      <c r="D19" s="117"/>
      <c r="E19" s="159"/>
      <c r="F19" s="160">
        <f>SUM(F17:F18)</f>
        <v>0</v>
      </c>
    </row>
    <row r="20" spans="1:9" ht="34.5" customHeight="1" x14ac:dyDescent="0.3">
      <c r="B20" s="22"/>
      <c r="C20" s="23"/>
      <c r="D20" s="2"/>
      <c r="E20" s="24"/>
      <c r="F20" s="25"/>
    </row>
    <row r="21" spans="1:9" ht="69.75" customHeight="1" x14ac:dyDescent="0.3">
      <c r="B21" s="28"/>
    </row>
    <row r="22" spans="1:9" ht="22.5" customHeight="1" x14ac:dyDescent="0.3">
      <c r="B22" s="28"/>
      <c r="G22" s="29"/>
    </row>
    <row r="23" spans="1:9" ht="24.75" customHeight="1" x14ac:dyDescent="0.3"/>
    <row r="24" spans="1:9" ht="24.75" customHeight="1" x14ac:dyDescent="0.3"/>
    <row r="25" spans="1:9" ht="26.25" customHeight="1" x14ac:dyDescent="0.3"/>
    <row r="26" spans="1:9" ht="22.5" customHeight="1" x14ac:dyDescent="0.3"/>
    <row r="27" spans="1:9" ht="24" customHeight="1" x14ac:dyDescent="0.3"/>
    <row r="28" spans="1:9" ht="43.5" customHeight="1" x14ac:dyDescent="0.3"/>
    <row r="29" spans="1:9" ht="22.5" customHeight="1" x14ac:dyDescent="0.3"/>
    <row r="30" spans="1:9" ht="25.5" customHeight="1" x14ac:dyDescent="0.3"/>
    <row r="31" spans="1:9" ht="24" customHeight="1" x14ac:dyDescent="0.3"/>
    <row r="33" ht="43.5" customHeight="1" x14ac:dyDescent="0.3"/>
    <row r="34" ht="18" customHeight="1" x14ac:dyDescent="0.3"/>
    <row r="36" ht="28.5" customHeight="1" x14ac:dyDescent="0.3"/>
    <row r="37" ht="21" customHeight="1" x14ac:dyDescent="0.3"/>
    <row r="38" ht="22.5" customHeight="1" x14ac:dyDescent="0.3"/>
    <row r="39" ht="25.5" customHeight="1" x14ac:dyDescent="0.3"/>
    <row r="40" ht="25.5" customHeight="1" x14ac:dyDescent="0.3"/>
    <row r="41" ht="26.25" customHeight="1" x14ac:dyDescent="0.3"/>
  </sheetData>
  <mergeCells count="5"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4" workbookViewId="0">
      <selection activeCell="F122" sqref="F122"/>
    </sheetView>
  </sheetViews>
  <sheetFormatPr defaultColWidth="9.109375" defaultRowHeight="15.6" x14ac:dyDescent="0.3"/>
  <cols>
    <col min="1" max="1" width="10.44140625" style="4" customWidth="1"/>
    <col min="2" max="2" width="49.109375" style="4" customWidth="1"/>
    <col min="3" max="4" width="9.109375" style="11"/>
    <col min="5" max="5" width="12.109375" style="12" customWidth="1"/>
    <col min="6" max="6" width="15.44140625" style="12" customWidth="1"/>
    <col min="7" max="7" width="15.6640625" style="12" customWidth="1"/>
    <col min="8" max="8" width="9.109375" style="4"/>
    <col min="9" max="9" width="12.77734375" style="4" bestFit="1" customWidth="1"/>
    <col min="10" max="16384" width="9.109375" style="4"/>
  </cols>
  <sheetData>
    <row r="1" spans="1:9" s="41" customFormat="1" ht="33" customHeight="1" x14ac:dyDescent="0.4">
      <c r="A1" s="39" t="s">
        <v>175</v>
      </c>
      <c r="B1" s="40"/>
      <c r="C1" s="40"/>
      <c r="D1" s="36"/>
      <c r="E1" s="37"/>
      <c r="F1" s="38"/>
    </row>
    <row r="2" spans="1:9" s="41" customFormat="1" ht="19.8" x14ac:dyDescent="0.4">
      <c r="A2" s="39"/>
      <c r="B2" s="40"/>
      <c r="C2" s="40"/>
      <c r="D2" s="36"/>
      <c r="E2" s="37"/>
      <c r="F2" s="38"/>
    </row>
    <row r="3" spans="1:9" s="5" customFormat="1" x14ac:dyDescent="0.3">
      <c r="A3" s="30" t="s">
        <v>19</v>
      </c>
      <c r="B3" s="30" t="s">
        <v>20</v>
      </c>
      <c r="C3" s="31"/>
      <c r="D3" s="31"/>
      <c r="E3" s="32"/>
      <c r="F3" s="32"/>
      <c r="G3" s="32"/>
    </row>
    <row r="4" spans="1:9" x14ac:dyDescent="0.3">
      <c r="A4" s="123" t="s">
        <v>14</v>
      </c>
      <c r="B4" s="123" t="s">
        <v>0</v>
      </c>
      <c r="C4" s="123" t="s">
        <v>1</v>
      </c>
      <c r="D4" s="123" t="s">
        <v>15</v>
      </c>
      <c r="E4" s="124" t="s">
        <v>16</v>
      </c>
      <c r="F4" s="124" t="s">
        <v>17</v>
      </c>
      <c r="G4" s="124" t="s">
        <v>18</v>
      </c>
    </row>
    <row r="5" spans="1:9" ht="24.6" x14ac:dyDescent="0.3">
      <c r="A5" s="68"/>
      <c r="B5" s="70" t="s">
        <v>21</v>
      </c>
      <c r="C5" s="69" t="s">
        <v>22</v>
      </c>
      <c r="D5" s="69">
        <v>54</v>
      </c>
      <c r="E5" s="95">
        <v>0</v>
      </c>
      <c r="F5" s="95"/>
      <c r="G5" s="95"/>
    </row>
    <row r="6" spans="1:9" x14ac:dyDescent="0.3">
      <c r="A6" s="68"/>
      <c r="B6" s="70" t="s">
        <v>23</v>
      </c>
      <c r="C6" s="69" t="s">
        <v>7</v>
      </c>
      <c r="D6" s="69">
        <v>13</v>
      </c>
      <c r="E6" s="95">
        <v>0</v>
      </c>
      <c r="F6" s="95"/>
      <c r="G6" s="95"/>
    </row>
    <row r="7" spans="1:9" x14ac:dyDescent="0.3">
      <c r="A7" s="68"/>
      <c r="B7" s="70" t="s">
        <v>24</v>
      </c>
      <c r="C7" s="69" t="s">
        <v>7</v>
      </c>
      <c r="D7" s="69">
        <v>13</v>
      </c>
      <c r="E7" s="95">
        <v>0</v>
      </c>
      <c r="F7" s="95"/>
      <c r="G7" s="95">
        <f>E7*D7</f>
        <v>0</v>
      </c>
    </row>
    <row r="8" spans="1:9" x14ac:dyDescent="0.3">
      <c r="A8" s="68"/>
      <c r="B8" s="70" t="s">
        <v>25</v>
      </c>
      <c r="C8" s="69" t="s">
        <v>26</v>
      </c>
      <c r="D8" s="69">
        <v>10</v>
      </c>
      <c r="E8" s="95">
        <v>0</v>
      </c>
      <c r="F8" s="95"/>
      <c r="G8" s="95">
        <f>E8*D8</f>
        <v>0</v>
      </c>
    </row>
    <row r="9" spans="1:9" x14ac:dyDescent="0.3">
      <c r="A9" s="68"/>
      <c r="B9" s="70" t="s">
        <v>27</v>
      </c>
      <c r="C9" s="69" t="s">
        <v>26</v>
      </c>
      <c r="D9" s="69">
        <v>10</v>
      </c>
      <c r="E9" s="95">
        <v>0</v>
      </c>
      <c r="F9" s="95">
        <f>E9*D9</f>
        <v>0</v>
      </c>
      <c r="G9" s="95">
        <v>0</v>
      </c>
    </row>
    <row r="10" spans="1:9" x14ac:dyDescent="0.3">
      <c r="A10" s="8"/>
      <c r="B10" s="9" t="s">
        <v>28</v>
      </c>
      <c r="C10" s="5"/>
      <c r="D10" s="5"/>
      <c r="E10" s="96"/>
      <c r="F10" s="96">
        <f>SUM(F5:F9)</f>
        <v>0</v>
      </c>
      <c r="G10" s="96">
        <f>SUM(G5:G9)</f>
        <v>0</v>
      </c>
      <c r="I10" s="74"/>
    </row>
    <row r="11" spans="1:9" x14ac:dyDescent="0.3">
      <c r="A11" s="30" t="s">
        <v>29</v>
      </c>
      <c r="B11" s="30" t="s">
        <v>30</v>
      </c>
      <c r="C11" s="31"/>
      <c r="D11" s="31"/>
      <c r="E11" s="94"/>
      <c r="F11" s="94"/>
      <c r="G11" s="94"/>
    </row>
    <row r="12" spans="1:9" x14ac:dyDescent="0.3">
      <c r="A12" s="123" t="s">
        <v>14</v>
      </c>
      <c r="B12" s="123" t="s">
        <v>0</v>
      </c>
      <c r="C12" s="123" t="s">
        <v>1</v>
      </c>
      <c r="D12" s="123" t="s">
        <v>15</v>
      </c>
      <c r="E12" s="124" t="s">
        <v>16</v>
      </c>
      <c r="F12" s="124" t="s">
        <v>17</v>
      </c>
      <c r="G12" s="124" t="s">
        <v>18</v>
      </c>
    </row>
    <row r="13" spans="1:9" x14ac:dyDescent="0.3">
      <c r="A13" s="68" t="s">
        <v>31</v>
      </c>
      <c r="B13" s="70" t="s">
        <v>32</v>
      </c>
      <c r="C13" s="69" t="s">
        <v>26</v>
      </c>
      <c r="D13" s="69">
        <v>2.2999999999999998</v>
      </c>
      <c r="E13" s="95">
        <v>0</v>
      </c>
      <c r="F13" s="95"/>
      <c r="G13" s="95">
        <f t="shared" ref="G13:G21" si="0">E13*D13</f>
        <v>0</v>
      </c>
    </row>
    <row r="14" spans="1:9" x14ac:dyDescent="0.3">
      <c r="A14" s="68" t="s">
        <v>33</v>
      </c>
      <c r="B14" s="70" t="s">
        <v>34</v>
      </c>
      <c r="C14" s="69" t="s">
        <v>26</v>
      </c>
      <c r="D14" s="69">
        <v>2.2999999999999998</v>
      </c>
      <c r="E14" s="95">
        <v>0</v>
      </c>
      <c r="F14" s="95"/>
      <c r="G14" s="95">
        <f t="shared" si="0"/>
        <v>0</v>
      </c>
    </row>
    <row r="15" spans="1:9" x14ac:dyDescent="0.3">
      <c r="A15" s="68" t="s">
        <v>35</v>
      </c>
      <c r="B15" s="70" t="s">
        <v>27</v>
      </c>
      <c r="C15" s="69" t="s">
        <v>36</v>
      </c>
      <c r="D15" s="69">
        <v>3.7</v>
      </c>
      <c r="E15" s="95">
        <v>0</v>
      </c>
      <c r="F15" s="95">
        <f>E15*D15</f>
        <v>0</v>
      </c>
      <c r="G15" s="95"/>
    </row>
    <row r="16" spans="1:9" x14ac:dyDescent="0.3">
      <c r="A16" s="68" t="s">
        <v>37</v>
      </c>
      <c r="B16" s="70" t="s">
        <v>38</v>
      </c>
      <c r="C16" s="69" t="s">
        <v>22</v>
      </c>
      <c r="D16" s="69">
        <v>1108</v>
      </c>
      <c r="E16" s="95">
        <v>0</v>
      </c>
      <c r="F16" s="95"/>
      <c r="G16" s="95"/>
    </row>
    <row r="17" spans="1:9" x14ac:dyDescent="0.3">
      <c r="A17" s="68" t="s">
        <v>39</v>
      </c>
      <c r="B17" s="70" t="s">
        <v>40</v>
      </c>
      <c r="C17" s="69" t="s">
        <v>22</v>
      </c>
      <c r="D17" s="69">
        <v>1108</v>
      </c>
      <c r="E17" s="95">
        <v>0</v>
      </c>
      <c r="F17" s="95"/>
      <c r="G17" s="95">
        <f t="shared" si="0"/>
        <v>0</v>
      </c>
    </row>
    <row r="18" spans="1:9" x14ac:dyDescent="0.3">
      <c r="A18" s="68" t="s">
        <v>41</v>
      </c>
      <c r="B18" s="70" t="s">
        <v>42</v>
      </c>
      <c r="C18" s="69" t="s">
        <v>22</v>
      </c>
      <c r="D18" s="69">
        <v>1108</v>
      </c>
      <c r="E18" s="95">
        <v>0</v>
      </c>
      <c r="F18" s="95"/>
      <c r="G18" s="95">
        <f t="shared" si="0"/>
        <v>0</v>
      </c>
    </row>
    <row r="19" spans="1:9" x14ac:dyDescent="0.3">
      <c r="A19" s="68" t="s">
        <v>43</v>
      </c>
      <c r="B19" s="70" t="s">
        <v>44</v>
      </c>
      <c r="C19" s="69" t="s">
        <v>22</v>
      </c>
      <c r="D19" s="69">
        <v>1108</v>
      </c>
      <c r="E19" s="95">
        <v>0</v>
      </c>
      <c r="F19" s="95"/>
      <c r="G19" s="95">
        <f t="shared" si="0"/>
        <v>0</v>
      </c>
    </row>
    <row r="20" spans="1:9" x14ac:dyDescent="0.3">
      <c r="A20" s="68" t="s">
        <v>45</v>
      </c>
      <c r="B20" s="70" t="s">
        <v>46</v>
      </c>
      <c r="C20" s="69" t="s">
        <v>22</v>
      </c>
      <c r="D20" s="69">
        <v>1108</v>
      </c>
      <c r="E20" s="95">
        <v>0</v>
      </c>
      <c r="F20" s="95"/>
      <c r="G20" s="95">
        <f t="shared" si="0"/>
        <v>0</v>
      </c>
    </row>
    <row r="21" spans="1:9" x14ac:dyDescent="0.3">
      <c r="A21" s="68" t="s">
        <v>47</v>
      </c>
      <c r="B21" s="70" t="s">
        <v>189</v>
      </c>
      <c r="C21" s="69" t="s">
        <v>22</v>
      </c>
      <c r="D21" s="69">
        <v>2216</v>
      </c>
      <c r="E21" s="95">
        <v>0</v>
      </c>
      <c r="F21" s="95"/>
      <c r="G21" s="95">
        <f t="shared" si="0"/>
        <v>0</v>
      </c>
    </row>
    <row r="22" spans="1:9" x14ac:dyDescent="0.3">
      <c r="A22" s="68" t="s">
        <v>35</v>
      </c>
      <c r="B22" s="70" t="s">
        <v>48</v>
      </c>
      <c r="C22" s="69" t="s">
        <v>49</v>
      </c>
      <c r="D22" s="69">
        <v>2.2999999999999998</v>
      </c>
      <c r="E22" s="95">
        <v>0</v>
      </c>
      <c r="F22" s="95">
        <f>E22*D22</f>
        <v>0</v>
      </c>
      <c r="G22" s="95">
        <v>0</v>
      </c>
      <c r="I22" s="74"/>
    </row>
    <row r="23" spans="1:9" x14ac:dyDescent="0.3">
      <c r="A23" s="8"/>
      <c r="B23" s="9" t="s">
        <v>28</v>
      </c>
      <c r="C23" s="5"/>
      <c r="D23" s="5"/>
      <c r="E23" s="96"/>
      <c r="F23" s="96">
        <f>SUM(F13:F22)</f>
        <v>0</v>
      </c>
      <c r="G23" s="96">
        <f>SUM(G13:G22)</f>
        <v>0</v>
      </c>
    </row>
    <row r="24" spans="1:9" x14ac:dyDescent="0.3">
      <c r="A24" s="30" t="s">
        <v>50</v>
      </c>
      <c r="B24" s="30" t="s">
        <v>51</v>
      </c>
      <c r="C24" s="31"/>
      <c r="D24" s="31"/>
      <c r="E24" s="94"/>
      <c r="F24" s="94"/>
      <c r="G24" s="94"/>
    </row>
    <row r="25" spans="1:9" x14ac:dyDescent="0.3">
      <c r="A25" s="123" t="s">
        <v>14</v>
      </c>
      <c r="B25" s="123" t="s">
        <v>0</v>
      </c>
      <c r="C25" s="123" t="s">
        <v>1</v>
      </c>
      <c r="D25" s="123" t="s">
        <v>15</v>
      </c>
      <c r="E25" s="124" t="s">
        <v>16</v>
      </c>
      <c r="F25" s="124" t="s">
        <v>17</v>
      </c>
      <c r="G25" s="124" t="s">
        <v>18</v>
      </c>
    </row>
    <row r="26" spans="1:9" x14ac:dyDescent="0.3">
      <c r="A26" s="8" t="s">
        <v>52</v>
      </c>
      <c r="B26" s="9" t="s">
        <v>53</v>
      </c>
      <c r="C26" s="5"/>
      <c r="D26" s="5"/>
      <c r="E26" s="96"/>
      <c r="F26" s="96"/>
      <c r="G26" s="96"/>
    </row>
    <row r="27" spans="1:9" x14ac:dyDescent="0.3">
      <c r="A27" s="68" t="s">
        <v>35</v>
      </c>
      <c r="B27" s="70" t="s">
        <v>54</v>
      </c>
      <c r="C27" s="69" t="s">
        <v>55</v>
      </c>
      <c r="D27" s="69">
        <v>3</v>
      </c>
      <c r="E27" s="95">
        <v>0</v>
      </c>
      <c r="F27" s="95"/>
      <c r="G27" s="95">
        <f t="shared" ref="G27:G43" si="1">E27*D27</f>
        <v>0</v>
      </c>
    </row>
    <row r="28" spans="1:9" x14ac:dyDescent="0.3">
      <c r="A28" s="68" t="s">
        <v>56</v>
      </c>
      <c r="B28" s="70" t="s">
        <v>57</v>
      </c>
      <c r="C28" s="69" t="s">
        <v>7</v>
      </c>
      <c r="D28" s="69">
        <v>16</v>
      </c>
      <c r="E28" s="95">
        <v>0</v>
      </c>
      <c r="F28" s="95"/>
      <c r="G28" s="95"/>
    </row>
    <row r="29" spans="1:9" x14ac:dyDescent="0.3">
      <c r="A29" s="68" t="s">
        <v>58</v>
      </c>
      <c r="B29" s="70" t="s">
        <v>59</v>
      </c>
      <c r="C29" s="69" t="s">
        <v>7</v>
      </c>
      <c r="D29" s="69">
        <v>5</v>
      </c>
      <c r="E29" s="95">
        <v>0</v>
      </c>
      <c r="F29" s="95"/>
      <c r="G29" s="95">
        <f t="shared" si="1"/>
        <v>0</v>
      </c>
    </row>
    <row r="30" spans="1:9" x14ac:dyDescent="0.3">
      <c r="A30" s="68"/>
      <c r="B30" s="70" t="s">
        <v>60</v>
      </c>
      <c r="C30" s="69" t="s">
        <v>7</v>
      </c>
      <c r="D30" s="69">
        <v>11</v>
      </c>
      <c r="E30" s="95">
        <v>0</v>
      </c>
      <c r="F30" s="95"/>
      <c r="G30" s="95">
        <f t="shared" si="1"/>
        <v>0</v>
      </c>
    </row>
    <row r="31" spans="1:9" x14ac:dyDescent="0.3">
      <c r="A31" s="68"/>
      <c r="B31" s="70" t="s">
        <v>61</v>
      </c>
      <c r="C31" s="69" t="s">
        <v>7</v>
      </c>
      <c r="D31" s="69">
        <v>11</v>
      </c>
      <c r="E31" s="95">
        <v>0</v>
      </c>
      <c r="F31" s="95"/>
      <c r="G31" s="95">
        <f t="shared" si="1"/>
        <v>0</v>
      </c>
    </row>
    <row r="32" spans="1:9" x14ac:dyDescent="0.3">
      <c r="A32" s="68"/>
      <c r="B32" s="70" t="s">
        <v>62</v>
      </c>
      <c r="C32" s="69" t="s">
        <v>7</v>
      </c>
      <c r="D32" s="69">
        <v>5</v>
      </c>
      <c r="E32" s="95">
        <v>0</v>
      </c>
      <c r="F32" s="95"/>
      <c r="G32" s="95">
        <f t="shared" si="1"/>
        <v>0</v>
      </c>
    </row>
    <row r="33" spans="1:7" x14ac:dyDescent="0.3">
      <c r="A33" s="68" t="s">
        <v>35</v>
      </c>
      <c r="B33" s="70" t="s">
        <v>63</v>
      </c>
      <c r="C33" s="69" t="s">
        <v>7</v>
      </c>
      <c r="D33" s="69">
        <v>26</v>
      </c>
      <c r="E33" s="95">
        <v>0</v>
      </c>
      <c r="F33" s="95">
        <f t="shared" ref="F33:F55" si="2">E33*D33</f>
        <v>0</v>
      </c>
      <c r="G33" s="95">
        <f t="shared" si="1"/>
        <v>0</v>
      </c>
    </row>
    <row r="34" spans="1:7" x14ac:dyDescent="0.3">
      <c r="A34" s="68" t="s">
        <v>35</v>
      </c>
      <c r="B34" s="70" t="s">
        <v>64</v>
      </c>
      <c r="C34" s="69" t="s">
        <v>7</v>
      </c>
      <c r="D34" s="69">
        <v>15</v>
      </c>
      <c r="E34" s="95">
        <v>0</v>
      </c>
      <c r="F34" s="95">
        <f t="shared" si="2"/>
        <v>0</v>
      </c>
      <c r="G34" s="95">
        <f t="shared" si="1"/>
        <v>0</v>
      </c>
    </row>
    <row r="35" spans="1:7" x14ac:dyDescent="0.3">
      <c r="A35" s="68" t="s">
        <v>35</v>
      </c>
      <c r="B35" s="70" t="s">
        <v>65</v>
      </c>
      <c r="C35" s="69" t="s">
        <v>66</v>
      </c>
      <c r="D35" s="69">
        <v>28</v>
      </c>
      <c r="E35" s="95">
        <v>0</v>
      </c>
      <c r="F35" s="95">
        <f t="shared" si="2"/>
        <v>0</v>
      </c>
      <c r="G35" s="95">
        <f t="shared" si="1"/>
        <v>0</v>
      </c>
    </row>
    <row r="36" spans="1:7" x14ac:dyDescent="0.3">
      <c r="A36" s="68" t="s">
        <v>67</v>
      </c>
      <c r="B36" s="70" t="s">
        <v>68</v>
      </c>
      <c r="C36" s="69" t="s">
        <v>22</v>
      </c>
      <c r="D36" s="69">
        <v>7</v>
      </c>
      <c r="E36" s="95">
        <v>0</v>
      </c>
      <c r="F36" s="95"/>
      <c r="G36" s="95">
        <f t="shared" si="1"/>
        <v>0</v>
      </c>
    </row>
    <row r="37" spans="1:7" x14ac:dyDescent="0.3">
      <c r="A37" s="68"/>
      <c r="B37" s="70" t="s">
        <v>69</v>
      </c>
      <c r="C37" s="69" t="s">
        <v>66</v>
      </c>
      <c r="D37" s="69">
        <v>30</v>
      </c>
      <c r="E37" s="95">
        <v>0</v>
      </c>
      <c r="F37" s="95">
        <f t="shared" si="2"/>
        <v>0</v>
      </c>
      <c r="G37" s="95">
        <f t="shared" si="1"/>
        <v>0</v>
      </c>
    </row>
    <row r="38" spans="1:7" x14ac:dyDescent="0.3">
      <c r="A38" s="68"/>
      <c r="B38" s="70" t="s">
        <v>70</v>
      </c>
      <c r="C38" s="69" t="s">
        <v>26</v>
      </c>
      <c r="D38" s="69">
        <v>3.2</v>
      </c>
      <c r="E38" s="95">
        <v>0</v>
      </c>
      <c r="F38" s="95">
        <f t="shared" si="2"/>
        <v>0</v>
      </c>
      <c r="G38" s="95">
        <f t="shared" si="1"/>
        <v>0</v>
      </c>
    </row>
    <row r="39" spans="1:7" ht="24.6" x14ac:dyDescent="0.3">
      <c r="A39" s="68" t="s">
        <v>71</v>
      </c>
      <c r="B39" s="70" t="s">
        <v>72</v>
      </c>
      <c r="C39" s="69" t="s">
        <v>7</v>
      </c>
      <c r="D39" s="69">
        <v>16</v>
      </c>
      <c r="E39" s="95">
        <v>0</v>
      </c>
      <c r="F39" s="95">
        <f t="shared" si="2"/>
        <v>0</v>
      </c>
      <c r="G39" s="95">
        <f t="shared" si="1"/>
        <v>0</v>
      </c>
    </row>
    <row r="40" spans="1:7" x14ac:dyDescent="0.3">
      <c r="A40" s="68"/>
      <c r="B40" s="70" t="s">
        <v>73</v>
      </c>
      <c r="C40" s="69" t="s">
        <v>7</v>
      </c>
      <c r="D40" s="69">
        <v>16</v>
      </c>
      <c r="E40" s="95">
        <v>0</v>
      </c>
      <c r="F40" s="95">
        <f t="shared" si="2"/>
        <v>0</v>
      </c>
      <c r="G40" s="95">
        <f t="shared" si="1"/>
        <v>0</v>
      </c>
    </row>
    <row r="41" spans="1:7" x14ac:dyDescent="0.3">
      <c r="A41" s="68"/>
      <c r="B41" s="70" t="s">
        <v>74</v>
      </c>
      <c r="C41" s="69" t="s">
        <v>7</v>
      </c>
      <c r="D41" s="69">
        <v>16</v>
      </c>
      <c r="E41" s="95">
        <v>0</v>
      </c>
      <c r="F41" s="95">
        <f t="shared" si="2"/>
        <v>0</v>
      </c>
      <c r="G41" s="95">
        <f t="shared" si="1"/>
        <v>0</v>
      </c>
    </row>
    <row r="42" spans="1:7" x14ac:dyDescent="0.3">
      <c r="A42" s="68"/>
      <c r="B42" s="70" t="s">
        <v>75</v>
      </c>
      <c r="C42" s="69" t="s">
        <v>22</v>
      </c>
      <c r="D42" s="69">
        <v>16</v>
      </c>
      <c r="E42" s="95">
        <v>0</v>
      </c>
      <c r="F42" s="95">
        <f t="shared" si="2"/>
        <v>0</v>
      </c>
      <c r="G42" s="95">
        <f t="shared" si="1"/>
        <v>0</v>
      </c>
    </row>
    <row r="43" spans="1:7" x14ac:dyDescent="0.3">
      <c r="A43" s="68"/>
      <c r="B43" s="70" t="s">
        <v>76</v>
      </c>
      <c r="C43" s="69" t="s">
        <v>26</v>
      </c>
      <c r="D43" s="69">
        <v>1.6</v>
      </c>
      <c r="E43" s="95">
        <v>0</v>
      </c>
      <c r="F43" s="95">
        <f t="shared" si="2"/>
        <v>0</v>
      </c>
      <c r="G43" s="95">
        <f t="shared" si="1"/>
        <v>0</v>
      </c>
    </row>
    <row r="44" spans="1:7" x14ac:dyDescent="0.3">
      <c r="A44" s="73" t="s">
        <v>77</v>
      </c>
      <c r="B44" s="68"/>
      <c r="C44" s="69"/>
      <c r="D44" s="69"/>
      <c r="E44" s="95"/>
      <c r="F44" s="95"/>
      <c r="G44" s="95"/>
    </row>
    <row r="45" spans="1:7" x14ac:dyDescent="0.3">
      <c r="A45" s="72" t="s">
        <v>172</v>
      </c>
      <c r="B45" s="70" t="s">
        <v>78</v>
      </c>
      <c r="C45" s="69" t="s">
        <v>7</v>
      </c>
      <c r="D45" s="69">
        <v>2</v>
      </c>
      <c r="E45" s="95">
        <v>0</v>
      </c>
      <c r="F45" s="95">
        <f t="shared" si="2"/>
        <v>0</v>
      </c>
      <c r="G45" s="95"/>
    </row>
    <row r="46" spans="1:7" x14ac:dyDescent="0.3">
      <c r="A46" s="68"/>
      <c r="B46" s="70" t="s">
        <v>79</v>
      </c>
      <c r="C46" s="69" t="s">
        <v>7</v>
      </c>
      <c r="D46" s="69">
        <v>1</v>
      </c>
      <c r="E46" s="95">
        <v>0</v>
      </c>
      <c r="F46" s="95">
        <f t="shared" si="2"/>
        <v>0</v>
      </c>
      <c r="G46" s="95"/>
    </row>
    <row r="47" spans="1:7" x14ac:dyDescent="0.3">
      <c r="A47" s="68"/>
      <c r="B47" s="70" t="s">
        <v>80</v>
      </c>
      <c r="C47" s="69" t="s">
        <v>7</v>
      </c>
      <c r="D47" s="69">
        <v>1</v>
      </c>
      <c r="E47" s="95">
        <v>0</v>
      </c>
      <c r="F47" s="95">
        <f t="shared" si="2"/>
        <v>0</v>
      </c>
      <c r="G47" s="95"/>
    </row>
    <row r="48" spans="1:7" x14ac:dyDescent="0.3">
      <c r="A48" s="68"/>
      <c r="B48" s="70" t="s">
        <v>81</v>
      </c>
      <c r="C48" s="69" t="s">
        <v>7</v>
      </c>
      <c r="D48" s="69">
        <v>1</v>
      </c>
      <c r="E48" s="95">
        <v>0</v>
      </c>
      <c r="F48" s="95">
        <f t="shared" si="2"/>
        <v>0</v>
      </c>
      <c r="G48" s="95"/>
    </row>
    <row r="49" spans="1:8" x14ac:dyDescent="0.3">
      <c r="A49" s="68"/>
      <c r="B49" s="70" t="s">
        <v>82</v>
      </c>
      <c r="C49" s="69" t="s">
        <v>7</v>
      </c>
      <c r="D49" s="69">
        <v>1</v>
      </c>
      <c r="E49" s="95">
        <v>0</v>
      </c>
      <c r="F49" s="95">
        <f t="shared" si="2"/>
        <v>0</v>
      </c>
      <c r="G49" s="95"/>
    </row>
    <row r="50" spans="1:8" x14ac:dyDescent="0.3">
      <c r="A50" s="68"/>
      <c r="B50" s="70" t="s">
        <v>83</v>
      </c>
      <c r="C50" s="69" t="s">
        <v>7</v>
      </c>
      <c r="D50" s="69">
        <v>4</v>
      </c>
      <c r="E50" s="95">
        <v>0</v>
      </c>
      <c r="F50" s="95">
        <f t="shared" si="2"/>
        <v>0</v>
      </c>
      <c r="G50" s="95"/>
    </row>
    <row r="51" spans="1:8" x14ac:dyDescent="0.3">
      <c r="A51" s="68"/>
      <c r="B51" s="70" t="s">
        <v>84</v>
      </c>
      <c r="C51" s="69" t="s">
        <v>7</v>
      </c>
      <c r="D51" s="69">
        <v>1</v>
      </c>
      <c r="E51" s="95">
        <v>0</v>
      </c>
      <c r="F51" s="95">
        <f t="shared" si="2"/>
        <v>0</v>
      </c>
      <c r="G51" s="95"/>
    </row>
    <row r="52" spans="1:8" x14ac:dyDescent="0.3">
      <c r="A52" s="68"/>
      <c r="B52" s="70" t="s">
        <v>85</v>
      </c>
      <c r="C52" s="69" t="s">
        <v>7</v>
      </c>
      <c r="D52" s="69">
        <v>1</v>
      </c>
      <c r="E52" s="95">
        <v>0</v>
      </c>
      <c r="F52" s="95">
        <f t="shared" si="2"/>
        <v>0</v>
      </c>
      <c r="G52" s="95"/>
    </row>
    <row r="53" spans="1:8" x14ac:dyDescent="0.3">
      <c r="A53" s="68"/>
      <c r="B53" s="70" t="s">
        <v>86</v>
      </c>
      <c r="C53" s="69" t="s">
        <v>7</v>
      </c>
      <c r="D53" s="69">
        <v>1</v>
      </c>
      <c r="E53" s="95">
        <v>0</v>
      </c>
      <c r="F53" s="95">
        <f t="shared" si="2"/>
        <v>0</v>
      </c>
      <c r="G53" s="95"/>
    </row>
    <row r="54" spans="1:8" x14ac:dyDescent="0.3">
      <c r="A54" s="68"/>
      <c r="B54" s="70" t="s">
        <v>87</v>
      </c>
      <c r="C54" s="69" t="s">
        <v>7</v>
      </c>
      <c r="D54" s="69">
        <v>2</v>
      </c>
      <c r="E54" s="95">
        <v>0</v>
      </c>
      <c r="F54" s="95">
        <f t="shared" si="2"/>
        <v>0</v>
      </c>
      <c r="G54" s="95"/>
    </row>
    <row r="55" spans="1:8" x14ac:dyDescent="0.3">
      <c r="A55" s="68"/>
      <c r="B55" s="70" t="s">
        <v>88</v>
      </c>
      <c r="C55" s="69" t="s">
        <v>7</v>
      </c>
      <c r="D55" s="69">
        <v>1</v>
      </c>
      <c r="E55" s="95">
        <v>0</v>
      </c>
      <c r="F55" s="95">
        <f t="shared" si="2"/>
        <v>0</v>
      </c>
      <c r="G55" s="95"/>
      <c r="H55" s="8"/>
    </row>
    <row r="56" spans="1:8" x14ac:dyDescent="0.3">
      <c r="A56" s="8" t="s">
        <v>89</v>
      </c>
      <c r="B56" s="9" t="s">
        <v>90</v>
      </c>
      <c r="C56" s="5"/>
      <c r="D56" s="5"/>
      <c r="E56" s="96"/>
      <c r="F56" s="96"/>
      <c r="G56" s="96"/>
    </row>
    <row r="57" spans="1:8" x14ac:dyDescent="0.3">
      <c r="A57" s="68" t="s">
        <v>35</v>
      </c>
      <c r="B57" s="70" t="s">
        <v>54</v>
      </c>
      <c r="C57" s="69" t="s">
        <v>55</v>
      </c>
      <c r="D57" s="69">
        <v>3</v>
      </c>
      <c r="E57" s="95">
        <v>0</v>
      </c>
      <c r="F57" s="95"/>
      <c r="G57" s="95">
        <f t="shared" ref="G57:G62" si="3">E57*D57</f>
        <v>0</v>
      </c>
    </row>
    <row r="58" spans="1:8" x14ac:dyDescent="0.3">
      <c r="A58" s="68" t="s">
        <v>91</v>
      </c>
      <c r="B58" s="70" t="s">
        <v>92</v>
      </c>
      <c r="C58" s="69" t="s">
        <v>22</v>
      </c>
      <c r="D58" s="69">
        <v>154</v>
      </c>
      <c r="E58" s="95">
        <v>0</v>
      </c>
      <c r="F58" s="95"/>
      <c r="G58" s="95"/>
    </row>
    <row r="59" spans="1:8" ht="24.6" x14ac:dyDescent="0.3">
      <c r="A59" s="68" t="s">
        <v>93</v>
      </c>
      <c r="B59" s="70" t="s">
        <v>94</v>
      </c>
      <c r="C59" s="69" t="s">
        <v>7</v>
      </c>
      <c r="D59" s="69">
        <v>11</v>
      </c>
      <c r="E59" s="95">
        <v>0</v>
      </c>
      <c r="F59" s="95"/>
      <c r="G59" s="95">
        <f t="shared" si="3"/>
        <v>0</v>
      </c>
    </row>
    <row r="60" spans="1:8" x14ac:dyDescent="0.3">
      <c r="A60" s="68" t="s">
        <v>95</v>
      </c>
      <c r="B60" s="70" t="s">
        <v>96</v>
      </c>
      <c r="C60" s="69" t="s">
        <v>7</v>
      </c>
      <c r="D60" s="69">
        <v>75</v>
      </c>
      <c r="E60" s="95">
        <v>0</v>
      </c>
      <c r="F60" s="95"/>
      <c r="G60" s="95">
        <f t="shared" si="3"/>
        <v>0</v>
      </c>
    </row>
    <row r="61" spans="1:8" x14ac:dyDescent="0.3">
      <c r="A61" s="68" t="s">
        <v>97</v>
      </c>
      <c r="B61" s="70" t="s">
        <v>98</v>
      </c>
      <c r="C61" s="69" t="s">
        <v>7</v>
      </c>
      <c r="D61" s="69">
        <v>44</v>
      </c>
      <c r="E61" s="95">
        <v>0</v>
      </c>
      <c r="F61" s="95"/>
      <c r="G61" s="95">
        <f t="shared" si="3"/>
        <v>0</v>
      </c>
    </row>
    <row r="62" spans="1:8" x14ac:dyDescent="0.3">
      <c r="A62" s="68"/>
      <c r="B62" s="70" t="s">
        <v>99</v>
      </c>
      <c r="C62" s="69" t="s">
        <v>22</v>
      </c>
      <c r="D62" s="69">
        <v>45</v>
      </c>
      <c r="E62" s="95">
        <v>0</v>
      </c>
      <c r="F62" s="95"/>
      <c r="G62" s="95">
        <f t="shared" si="3"/>
        <v>0</v>
      </c>
    </row>
    <row r="63" spans="1:8" x14ac:dyDescent="0.3">
      <c r="A63" s="73" t="s">
        <v>77</v>
      </c>
      <c r="B63" s="6"/>
      <c r="C63" s="7"/>
      <c r="D63" s="7"/>
      <c r="E63" s="97"/>
      <c r="F63" s="97"/>
      <c r="G63" s="97"/>
    </row>
    <row r="64" spans="1:8" x14ac:dyDescent="0.3">
      <c r="A64" s="72" t="s">
        <v>100</v>
      </c>
      <c r="B64" s="70" t="s">
        <v>101</v>
      </c>
      <c r="C64" s="69" t="s">
        <v>7</v>
      </c>
      <c r="D64" s="69">
        <v>2</v>
      </c>
      <c r="E64" s="95">
        <v>0</v>
      </c>
      <c r="F64" s="95">
        <f t="shared" ref="F64:F89" si="4">E64*D64</f>
        <v>0</v>
      </c>
      <c r="G64" s="95"/>
    </row>
    <row r="65" spans="1:7" x14ac:dyDescent="0.3">
      <c r="A65" s="6"/>
      <c r="B65" s="70" t="s">
        <v>102</v>
      </c>
      <c r="C65" s="69" t="s">
        <v>7</v>
      </c>
      <c r="D65" s="69">
        <v>1</v>
      </c>
      <c r="E65" s="95">
        <v>0</v>
      </c>
      <c r="F65" s="95">
        <f t="shared" si="4"/>
        <v>0</v>
      </c>
      <c r="G65" s="95"/>
    </row>
    <row r="66" spans="1:7" x14ac:dyDescent="0.3">
      <c r="A66" s="6"/>
      <c r="B66" s="70" t="s">
        <v>103</v>
      </c>
      <c r="C66" s="69" t="s">
        <v>7</v>
      </c>
      <c r="D66" s="69">
        <v>1</v>
      </c>
      <c r="E66" s="95">
        <v>0</v>
      </c>
      <c r="F66" s="95">
        <f t="shared" si="4"/>
        <v>0</v>
      </c>
      <c r="G66" s="95"/>
    </row>
    <row r="67" spans="1:7" x14ac:dyDescent="0.3">
      <c r="A67" s="6"/>
      <c r="B67" s="70" t="s">
        <v>104</v>
      </c>
      <c r="C67" s="69" t="s">
        <v>7</v>
      </c>
      <c r="D67" s="69">
        <v>1</v>
      </c>
      <c r="E67" s="95">
        <v>0</v>
      </c>
      <c r="F67" s="95">
        <f t="shared" si="4"/>
        <v>0</v>
      </c>
      <c r="G67" s="95"/>
    </row>
    <row r="68" spans="1:7" x14ac:dyDescent="0.3">
      <c r="A68" s="6"/>
      <c r="B68" s="70" t="s">
        <v>105</v>
      </c>
      <c r="C68" s="69" t="s">
        <v>7</v>
      </c>
      <c r="D68" s="69">
        <v>1</v>
      </c>
      <c r="E68" s="95">
        <v>0</v>
      </c>
      <c r="F68" s="95">
        <f t="shared" si="4"/>
        <v>0</v>
      </c>
      <c r="G68" s="95"/>
    </row>
    <row r="69" spans="1:7" x14ac:dyDescent="0.3">
      <c r="A69" s="6"/>
      <c r="B69" s="70" t="s">
        <v>106</v>
      </c>
      <c r="C69" s="69" t="s">
        <v>7</v>
      </c>
      <c r="D69" s="69">
        <v>4</v>
      </c>
      <c r="E69" s="95">
        <v>0</v>
      </c>
      <c r="F69" s="95">
        <f t="shared" si="4"/>
        <v>0</v>
      </c>
      <c r="G69" s="95"/>
    </row>
    <row r="70" spans="1:7" x14ac:dyDescent="0.3">
      <c r="A70" s="6"/>
      <c r="B70" s="70" t="s">
        <v>107</v>
      </c>
      <c r="C70" s="69" t="s">
        <v>7</v>
      </c>
      <c r="D70" s="69">
        <v>1</v>
      </c>
      <c r="E70" s="95">
        <v>0</v>
      </c>
      <c r="F70" s="95">
        <f t="shared" si="4"/>
        <v>0</v>
      </c>
      <c r="G70" s="95"/>
    </row>
    <row r="71" spans="1:7" x14ac:dyDescent="0.3">
      <c r="A71" s="6"/>
      <c r="B71" s="70" t="s">
        <v>108</v>
      </c>
      <c r="C71" s="69" t="s">
        <v>7</v>
      </c>
      <c r="D71" s="69">
        <v>2</v>
      </c>
      <c r="E71" s="95">
        <v>0</v>
      </c>
      <c r="F71" s="95">
        <f t="shared" si="4"/>
        <v>0</v>
      </c>
      <c r="G71" s="95"/>
    </row>
    <row r="72" spans="1:7" x14ac:dyDescent="0.3">
      <c r="A72" s="6"/>
      <c r="B72" s="70" t="s">
        <v>109</v>
      </c>
      <c r="C72" s="69" t="s">
        <v>7</v>
      </c>
      <c r="D72" s="69">
        <v>35</v>
      </c>
      <c r="E72" s="95">
        <v>0</v>
      </c>
      <c r="F72" s="95">
        <f t="shared" si="4"/>
        <v>0</v>
      </c>
      <c r="G72" s="95"/>
    </row>
    <row r="73" spans="1:7" x14ac:dyDescent="0.3">
      <c r="A73" s="6"/>
      <c r="B73" s="70" t="s">
        <v>110</v>
      </c>
      <c r="C73" s="69" t="s">
        <v>7</v>
      </c>
      <c r="D73" s="69">
        <v>2</v>
      </c>
      <c r="E73" s="95">
        <v>0</v>
      </c>
      <c r="F73" s="95">
        <f t="shared" si="4"/>
        <v>0</v>
      </c>
      <c r="G73" s="95"/>
    </row>
    <row r="74" spans="1:7" x14ac:dyDescent="0.3">
      <c r="A74" s="6"/>
      <c r="B74" s="70" t="s">
        <v>111</v>
      </c>
      <c r="C74" s="69" t="s">
        <v>7</v>
      </c>
      <c r="D74" s="69">
        <v>8</v>
      </c>
      <c r="E74" s="95">
        <v>0</v>
      </c>
      <c r="F74" s="95">
        <f t="shared" si="4"/>
        <v>0</v>
      </c>
      <c r="G74" s="95"/>
    </row>
    <row r="75" spans="1:7" x14ac:dyDescent="0.3">
      <c r="A75" s="6"/>
      <c r="B75" s="70" t="s">
        <v>112</v>
      </c>
      <c r="C75" s="69" t="s">
        <v>7</v>
      </c>
      <c r="D75" s="69">
        <v>4</v>
      </c>
      <c r="E75" s="95">
        <v>0</v>
      </c>
      <c r="F75" s="95">
        <f t="shared" si="4"/>
        <v>0</v>
      </c>
      <c r="G75" s="95"/>
    </row>
    <row r="76" spans="1:7" x14ac:dyDescent="0.3">
      <c r="A76" s="6"/>
      <c r="B76" s="70" t="s">
        <v>113</v>
      </c>
      <c r="C76" s="69" t="s">
        <v>7</v>
      </c>
      <c r="D76" s="69">
        <v>2</v>
      </c>
      <c r="E76" s="95">
        <v>0</v>
      </c>
      <c r="F76" s="95">
        <f t="shared" si="4"/>
        <v>0</v>
      </c>
      <c r="G76" s="95"/>
    </row>
    <row r="77" spans="1:7" x14ac:dyDescent="0.3">
      <c r="A77" s="6"/>
      <c r="B77" s="70" t="s">
        <v>114</v>
      </c>
      <c r="C77" s="69" t="s">
        <v>7</v>
      </c>
      <c r="D77" s="69">
        <v>3</v>
      </c>
      <c r="E77" s="95">
        <v>0</v>
      </c>
      <c r="F77" s="95">
        <f t="shared" si="4"/>
        <v>0</v>
      </c>
      <c r="G77" s="95"/>
    </row>
    <row r="78" spans="1:7" x14ac:dyDescent="0.3">
      <c r="A78" s="6"/>
      <c r="B78" s="70" t="s">
        <v>115</v>
      </c>
      <c r="C78" s="69" t="s">
        <v>7</v>
      </c>
      <c r="D78" s="69">
        <v>3</v>
      </c>
      <c r="E78" s="95">
        <v>0</v>
      </c>
      <c r="F78" s="95">
        <f t="shared" si="4"/>
        <v>0</v>
      </c>
      <c r="G78" s="95"/>
    </row>
    <row r="79" spans="1:7" x14ac:dyDescent="0.3">
      <c r="A79" s="6"/>
      <c r="B79" s="70" t="s">
        <v>116</v>
      </c>
      <c r="C79" s="69" t="s">
        <v>7</v>
      </c>
      <c r="D79" s="69">
        <v>40</v>
      </c>
      <c r="E79" s="95">
        <v>0</v>
      </c>
      <c r="F79" s="95">
        <f t="shared" si="4"/>
        <v>0</v>
      </c>
      <c r="G79" s="95"/>
    </row>
    <row r="80" spans="1:7" x14ac:dyDescent="0.3">
      <c r="A80" s="6"/>
      <c r="B80" s="70" t="s">
        <v>117</v>
      </c>
      <c r="C80" s="69" t="s">
        <v>7</v>
      </c>
      <c r="D80" s="69">
        <v>3</v>
      </c>
      <c r="E80" s="95">
        <v>0</v>
      </c>
      <c r="F80" s="95">
        <f t="shared" si="4"/>
        <v>0</v>
      </c>
      <c r="G80" s="95"/>
    </row>
    <row r="81" spans="1:9" x14ac:dyDescent="0.3">
      <c r="A81" s="6"/>
      <c r="B81" s="70" t="s">
        <v>118</v>
      </c>
      <c r="C81" s="69" t="s">
        <v>7</v>
      </c>
      <c r="D81" s="69">
        <v>1</v>
      </c>
      <c r="E81" s="95">
        <v>0</v>
      </c>
      <c r="F81" s="95">
        <f t="shared" si="4"/>
        <v>0</v>
      </c>
      <c r="G81" s="95"/>
    </row>
    <row r="82" spans="1:9" x14ac:dyDescent="0.3">
      <c r="A82" s="72" t="s">
        <v>119</v>
      </c>
      <c r="B82" s="70" t="s">
        <v>120</v>
      </c>
      <c r="C82" s="69" t="s">
        <v>7</v>
      </c>
      <c r="D82" s="69">
        <v>5</v>
      </c>
      <c r="E82" s="95">
        <v>0</v>
      </c>
      <c r="F82" s="95">
        <f t="shared" si="4"/>
        <v>0</v>
      </c>
      <c r="G82" s="95"/>
    </row>
    <row r="83" spans="1:9" x14ac:dyDescent="0.3">
      <c r="A83" s="6"/>
      <c r="B83" s="70" t="s">
        <v>121</v>
      </c>
      <c r="C83" s="69" t="s">
        <v>7</v>
      </c>
      <c r="D83" s="69">
        <v>2</v>
      </c>
      <c r="E83" s="95">
        <v>0</v>
      </c>
      <c r="F83" s="95">
        <f t="shared" si="4"/>
        <v>0</v>
      </c>
      <c r="G83" s="95"/>
    </row>
    <row r="84" spans="1:9" x14ac:dyDescent="0.3">
      <c r="A84" s="6"/>
      <c r="B84" s="70" t="s">
        <v>122</v>
      </c>
      <c r="C84" s="69" t="s">
        <v>7</v>
      </c>
      <c r="D84" s="69">
        <v>4</v>
      </c>
      <c r="E84" s="95">
        <v>0</v>
      </c>
      <c r="F84" s="95">
        <f t="shared" si="4"/>
        <v>0</v>
      </c>
      <c r="G84" s="95"/>
    </row>
    <row r="85" spans="1:9" x14ac:dyDescent="0.3">
      <c r="A85" s="6"/>
      <c r="B85" s="70" t="s">
        <v>123</v>
      </c>
      <c r="C85" s="71" t="s">
        <v>49</v>
      </c>
      <c r="D85" s="69">
        <v>0.85</v>
      </c>
      <c r="E85" s="95">
        <v>0</v>
      </c>
      <c r="F85" s="95">
        <f t="shared" si="4"/>
        <v>0</v>
      </c>
      <c r="G85" s="95">
        <f t="shared" ref="G85:G88" si="5">E85*D85</f>
        <v>0</v>
      </c>
    </row>
    <row r="86" spans="1:9" ht="24.6" x14ac:dyDescent="0.3">
      <c r="A86" s="68" t="s">
        <v>124</v>
      </c>
      <c r="B86" s="70" t="s">
        <v>125</v>
      </c>
      <c r="C86" s="69" t="s">
        <v>7</v>
      </c>
      <c r="D86" s="69">
        <v>238</v>
      </c>
      <c r="E86" s="95">
        <v>0</v>
      </c>
      <c r="F86" s="95">
        <f t="shared" si="4"/>
        <v>0</v>
      </c>
      <c r="G86" s="95">
        <f t="shared" si="5"/>
        <v>0</v>
      </c>
    </row>
    <row r="87" spans="1:9" x14ac:dyDescent="0.3">
      <c r="A87" s="6"/>
      <c r="B87" s="70" t="s">
        <v>126</v>
      </c>
      <c r="C87" s="69" t="s">
        <v>7</v>
      </c>
      <c r="D87" s="69">
        <v>238</v>
      </c>
      <c r="E87" s="95">
        <v>0</v>
      </c>
      <c r="F87" s="95">
        <f t="shared" si="4"/>
        <v>0</v>
      </c>
      <c r="G87" s="95"/>
    </row>
    <row r="88" spans="1:9" x14ac:dyDescent="0.3">
      <c r="A88" s="6"/>
      <c r="B88" s="70" t="s">
        <v>127</v>
      </c>
      <c r="C88" s="69" t="s">
        <v>22</v>
      </c>
      <c r="D88" s="69">
        <v>154</v>
      </c>
      <c r="E88" s="95">
        <v>0</v>
      </c>
      <c r="F88" s="95">
        <f t="shared" si="4"/>
        <v>0</v>
      </c>
      <c r="G88" s="95">
        <f t="shared" si="5"/>
        <v>0</v>
      </c>
    </row>
    <row r="89" spans="1:9" x14ac:dyDescent="0.3">
      <c r="A89" s="6"/>
      <c r="B89" s="70" t="s">
        <v>76</v>
      </c>
      <c r="C89" s="69" t="s">
        <v>26</v>
      </c>
      <c r="D89" s="69">
        <v>13</v>
      </c>
      <c r="E89" s="95">
        <v>0</v>
      </c>
      <c r="F89" s="95">
        <f t="shared" si="4"/>
        <v>0</v>
      </c>
      <c r="G89" s="95">
        <v>0</v>
      </c>
      <c r="I89" s="74"/>
    </row>
    <row r="90" spans="1:9" x14ac:dyDescent="0.3">
      <c r="A90" s="8"/>
      <c r="B90" s="9" t="s">
        <v>28</v>
      </c>
      <c r="C90" s="5"/>
      <c r="D90" s="5"/>
      <c r="E90" s="96"/>
      <c r="F90" s="96">
        <f>SUM(F27:F89)</f>
        <v>0</v>
      </c>
      <c r="G90" s="96">
        <f>SUM(G27:G89)</f>
        <v>0</v>
      </c>
    </row>
    <row r="91" spans="1:9" x14ac:dyDescent="0.3">
      <c r="A91" s="30" t="s">
        <v>128</v>
      </c>
      <c r="B91" s="30" t="s">
        <v>129</v>
      </c>
      <c r="C91" s="31"/>
      <c r="D91" s="31"/>
      <c r="E91" s="94"/>
      <c r="F91" s="94"/>
      <c r="G91" s="94"/>
    </row>
    <row r="92" spans="1:9" x14ac:dyDescent="0.3">
      <c r="A92" s="123" t="s">
        <v>14</v>
      </c>
      <c r="B92" s="123" t="s">
        <v>0</v>
      </c>
      <c r="C92" s="123" t="s">
        <v>1</v>
      </c>
      <c r="D92" s="123" t="s">
        <v>15</v>
      </c>
      <c r="E92" s="124" t="s">
        <v>16</v>
      </c>
      <c r="F92" s="124" t="s">
        <v>17</v>
      </c>
      <c r="G92" s="124" t="s">
        <v>18</v>
      </c>
    </row>
    <row r="93" spans="1:9" x14ac:dyDescent="0.3">
      <c r="A93" s="68" t="s">
        <v>39</v>
      </c>
      <c r="B93" s="68" t="s">
        <v>190</v>
      </c>
      <c r="C93" s="69" t="s">
        <v>22</v>
      </c>
      <c r="D93" s="69">
        <v>1908</v>
      </c>
      <c r="E93" s="95">
        <v>0</v>
      </c>
      <c r="F93" s="95"/>
      <c r="G93" s="95">
        <f t="shared" ref="G93:G106" si="6">E93*D93</f>
        <v>0</v>
      </c>
    </row>
    <row r="94" spans="1:9" x14ac:dyDescent="0.3">
      <c r="A94" s="68" t="s">
        <v>41</v>
      </c>
      <c r="B94" s="68" t="s">
        <v>130</v>
      </c>
      <c r="C94" s="69" t="s">
        <v>22</v>
      </c>
      <c r="D94" s="69">
        <v>954</v>
      </c>
      <c r="E94" s="95">
        <v>0</v>
      </c>
      <c r="F94" s="95"/>
      <c r="G94" s="95">
        <f t="shared" si="6"/>
        <v>0</v>
      </c>
    </row>
    <row r="95" spans="1:9" x14ac:dyDescent="0.3">
      <c r="A95" s="68" t="s">
        <v>43</v>
      </c>
      <c r="B95" s="68" t="s">
        <v>131</v>
      </c>
      <c r="C95" s="69" t="s">
        <v>22</v>
      </c>
      <c r="D95" s="69">
        <v>954</v>
      </c>
      <c r="E95" s="95">
        <v>0</v>
      </c>
      <c r="F95" s="95"/>
      <c r="G95" s="95">
        <f t="shared" si="6"/>
        <v>0</v>
      </c>
    </row>
    <row r="96" spans="1:9" x14ac:dyDescent="0.3">
      <c r="A96" s="68" t="s">
        <v>45</v>
      </c>
      <c r="B96" s="68" t="s">
        <v>132</v>
      </c>
      <c r="C96" s="69" t="s">
        <v>22</v>
      </c>
      <c r="D96" s="69">
        <v>954</v>
      </c>
      <c r="E96" s="95">
        <v>0</v>
      </c>
      <c r="F96" s="95"/>
      <c r="G96" s="95">
        <f t="shared" si="6"/>
        <v>0</v>
      </c>
    </row>
    <row r="97" spans="1:9" x14ac:dyDescent="0.3">
      <c r="A97" s="68" t="s">
        <v>133</v>
      </c>
      <c r="B97" s="68" t="s">
        <v>134</v>
      </c>
      <c r="C97" s="69" t="s">
        <v>22</v>
      </c>
      <c r="D97" s="69">
        <v>954</v>
      </c>
      <c r="E97" s="95">
        <v>0</v>
      </c>
      <c r="F97" s="95"/>
      <c r="G97" s="95">
        <f t="shared" si="6"/>
        <v>0</v>
      </c>
    </row>
    <row r="98" spans="1:9" x14ac:dyDescent="0.3">
      <c r="A98" s="68" t="s">
        <v>135</v>
      </c>
      <c r="B98" s="68" t="s">
        <v>136</v>
      </c>
      <c r="C98" s="69" t="s">
        <v>22</v>
      </c>
      <c r="D98" s="69">
        <v>287</v>
      </c>
      <c r="E98" s="95">
        <v>0</v>
      </c>
      <c r="F98" s="95"/>
      <c r="G98" s="95">
        <f t="shared" si="6"/>
        <v>0</v>
      </c>
    </row>
    <row r="99" spans="1:9" x14ac:dyDescent="0.3">
      <c r="A99" s="68" t="s">
        <v>35</v>
      </c>
      <c r="B99" s="68" t="s">
        <v>137</v>
      </c>
      <c r="C99" s="69" t="s">
        <v>138</v>
      </c>
      <c r="D99" s="69">
        <v>8.6</v>
      </c>
      <c r="E99" s="95">
        <v>0</v>
      </c>
      <c r="F99" s="95">
        <f t="shared" ref="F99" si="7">E99*D99</f>
        <v>0</v>
      </c>
      <c r="G99" s="95">
        <f t="shared" si="6"/>
        <v>0</v>
      </c>
    </row>
    <row r="100" spans="1:9" x14ac:dyDescent="0.3">
      <c r="A100" s="68" t="s">
        <v>139</v>
      </c>
      <c r="B100" s="68" t="s">
        <v>140</v>
      </c>
      <c r="C100" s="69" t="s">
        <v>22</v>
      </c>
      <c r="D100" s="69">
        <v>287</v>
      </c>
      <c r="E100" s="95">
        <v>0</v>
      </c>
      <c r="F100" s="95"/>
      <c r="G100" s="95">
        <f t="shared" si="6"/>
        <v>0</v>
      </c>
    </row>
    <row r="101" spans="1:9" x14ac:dyDescent="0.3">
      <c r="A101" s="68" t="s">
        <v>35</v>
      </c>
      <c r="B101" s="68" t="s">
        <v>141</v>
      </c>
      <c r="C101" s="69" t="s">
        <v>138</v>
      </c>
      <c r="D101" s="69">
        <v>8.6</v>
      </c>
      <c r="E101" s="95">
        <v>0</v>
      </c>
      <c r="F101" s="95">
        <f t="shared" ref="F101:F105" si="8">E101*D101</f>
        <v>0</v>
      </c>
      <c r="G101" s="95">
        <f t="shared" si="6"/>
        <v>0</v>
      </c>
    </row>
    <row r="102" spans="1:9" x14ac:dyDescent="0.3">
      <c r="A102" s="68" t="s">
        <v>35</v>
      </c>
      <c r="B102" s="68" t="s">
        <v>142</v>
      </c>
      <c r="C102" s="69" t="s">
        <v>138</v>
      </c>
      <c r="D102" s="69">
        <v>2.5</v>
      </c>
      <c r="E102" s="95">
        <v>0</v>
      </c>
      <c r="F102" s="95">
        <f t="shared" si="8"/>
        <v>0</v>
      </c>
      <c r="G102" s="95">
        <f t="shared" si="6"/>
        <v>0</v>
      </c>
    </row>
    <row r="103" spans="1:9" x14ac:dyDescent="0.3">
      <c r="A103" s="68"/>
      <c r="B103" s="68" t="s">
        <v>143</v>
      </c>
      <c r="C103" s="69" t="s">
        <v>144</v>
      </c>
      <c r="D103" s="69">
        <v>1</v>
      </c>
      <c r="E103" s="95">
        <v>0</v>
      </c>
      <c r="F103" s="95">
        <f t="shared" si="8"/>
        <v>0</v>
      </c>
      <c r="G103" s="95">
        <f t="shared" si="6"/>
        <v>0</v>
      </c>
    </row>
    <row r="104" spans="1:9" x14ac:dyDescent="0.3">
      <c r="A104" s="68"/>
      <c r="B104" s="68" t="s">
        <v>145</v>
      </c>
      <c r="C104" s="69" t="s">
        <v>144</v>
      </c>
      <c r="D104" s="69">
        <v>1</v>
      </c>
      <c r="E104" s="95">
        <v>0</v>
      </c>
      <c r="F104" s="95">
        <f t="shared" si="8"/>
        <v>0</v>
      </c>
      <c r="G104" s="95">
        <f t="shared" si="6"/>
        <v>0</v>
      </c>
    </row>
    <row r="105" spans="1:9" x14ac:dyDescent="0.3">
      <c r="A105" s="68"/>
      <c r="B105" s="68" t="s">
        <v>146</v>
      </c>
      <c r="C105" s="69" t="s">
        <v>138</v>
      </c>
      <c r="D105" s="69">
        <v>2</v>
      </c>
      <c r="E105" s="95">
        <v>0</v>
      </c>
      <c r="F105" s="95">
        <f t="shared" si="8"/>
        <v>0</v>
      </c>
      <c r="G105" s="95">
        <f t="shared" si="6"/>
        <v>0</v>
      </c>
    </row>
    <row r="106" spans="1:9" x14ac:dyDescent="0.3">
      <c r="A106" s="68"/>
      <c r="B106" s="68" t="s">
        <v>147</v>
      </c>
      <c r="C106" s="69" t="s">
        <v>22</v>
      </c>
      <c r="D106" s="69">
        <v>667</v>
      </c>
      <c r="E106" s="95">
        <v>0</v>
      </c>
      <c r="F106" s="95"/>
      <c r="G106" s="95">
        <f t="shared" si="6"/>
        <v>0</v>
      </c>
      <c r="I106" s="74"/>
    </row>
    <row r="107" spans="1:9" x14ac:dyDescent="0.3">
      <c r="A107" s="8"/>
      <c r="B107" s="9" t="s">
        <v>28</v>
      </c>
      <c r="C107" s="5"/>
      <c r="D107" s="5"/>
      <c r="E107" s="10"/>
      <c r="F107" s="96">
        <f>SUM(F93:F106)</f>
        <v>0</v>
      </c>
      <c r="G107" s="96">
        <f>SUM(G93:G106)</f>
        <v>0</v>
      </c>
    </row>
    <row r="109" spans="1:9" x14ac:dyDescent="0.3">
      <c r="A109" s="13" t="s">
        <v>148</v>
      </c>
      <c r="B109" s="14"/>
      <c r="C109" s="15"/>
      <c r="D109" s="15"/>
      <c r="E109" s="16"/>
      <c r="F109" s="16"/>
      <c r="G109" s="16"/>
    </row>
    <row r="110" spans="1:9" x14ac:dyDescent="0.3">
      <c r="A110" s="81" t="s">
        <v>19</v>
      </c>
      <c r="B110" s="81" t="s">
        <v>149</v>
      </c>
      <c r="C110" s="82"/>
      <c r="D110" s="82"/>
      <c r="E110" s="83"/>
      <c r="F110" s="83"/>
      <c r="G110" s="91">
        <f>F10+G10</f>
        <v>0</v>
      </c>
    </row>
    <row r="111" spans="1:9" x14ac:dyDescent="0.3">
      <c r="A111" s="81" t="s">
        <v>29</v>
      </c>
      <c r="B111" s="84" t="s">
        <v>30</v>
      </c>
      <c r="C111" s="82"/>
      <c r="D111" s="82"/>
      <c r="E111" s="83"/>
      <c r="F111" s="83"/>
      <c r="G111" s="91">
        <f>F23+G23</f>
        <v>0</v>
      </c>
    </row>
    <row r="112" spans="1:9" x14ac:dyDescent="0.3">
      <c r="A112" s="81" t="s">
        <v>50</v>
      </c>
      <c r="B112" s="84" t="s">
        <v>51</v>
      </c>
      <c r="C112" s="82"/>
      <c r="D112" s="82"/>
      <c r="E112" s="83"/>
      <c r="F112" s="83"/>
      <c r="G112" s="91">
        <f>F90+G90</f>
        <v>0</v>
      </c>
    </row>
    <row r="113" spans="1:7" x14ac:dyDescent="0.3">
      <c r="A113" s="85" t="s">
        <v>128</v>
      </c>
      <c r="B113" s="86" t="s">
        <v>129</v>
      </c>
      <c r="C113" s="87"/>
      <c r="D113" s="87"/>
      <c r="E113" s="88"/>
      <c r="F113" s="88"/>
      <c r="G113" s="92">
        <f>F107+G107</f>
        <v>0</v>
      </c>
    </row>
    <row r="114" spans="1:7" ht="22.5" customHeight="1" x14ac:dyDescent="0.3">
      <c r="A114" s="8"/>
      <c r="B114" s="4" t="s">
        <v>150</v>
      </c>
      <c r="G114" s="93">
        <f>SUM(G110:G113)</f>
        <v>0</v>
      </c>
    </row>
    <row r="115" spans="1:7" x14ac:dyDescent="0.3">
      <c r="A115" s="89"/>
      <c r="B115" s="90" t="s">
        <v>12</v>
      </c>
      <c r="C115" s="82"/>
      <c r="D115" s="82"/>
      <c r="E115" s="83"/>
      <c r="F115" s="83"/>
      <c r="G115" s="91">
        <f>G114*0.21</f>
        <v>0</v>
      </c>
    </row>
    <row r="116" spans="1:7" x14ac:dyDescent="0.3">
      <c r="A116" s="30"/>
      <c r="B116" s="30" t="s">
        <v>176</v>
      </c>
      <c r="C116" s="31"/>
      <c r="D116" s="31"/>
      <c r="E116" s="32"/>
      <c r="F116" s="32"/>
      <c r="G116" s="94">
        <f>SUM(G114:G115)</f>
        <v>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3" ma:contentTypeDescription="Vytvoří nový dokument" ma:contentTypeScope="" ma:versionID="43cc382add6c7070e479ddb1dcf05c74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1e636f9024b295bc15660aef7bf291e3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93A22C-9960-4B5E-B2A0-49DFF809CA80}">
  <ds:schemaRefs>
    <ds:schemaRef ds:uri="http://purl.org/dc/elements/1.1/"/>
    <ds:schemaRef ds:uri="http://purl.org/dc/terms/"/>
    <ds:schemaRef ds:uri="95b419f4-261c-4a5d-b742-5f3743c0166a"/>
    <ds:schemaRef ds:uri="http://schemas.microsoft.com/office/infopath/2007/PartnerControls"/>
    <ds:schemaRef ds:uri="http://purl.org/dc/dcmitype/"/>
    <ds:schemaRef ds:uri="9f3ad58d-445d-40ba-9cc1-3cc97fa0dc19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FFBB42-25E0-4C99-A7F9-A87FB06DA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B2D42F-0880-41CC-89D8-C4AA15B6A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1_mobiliář</vt:lpstr>
      <vt:lpstr>2_výsadba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spravce</cp:lastModifiedBy>
  <cp:lastPrinted>2021-04-06T15:51:32Z</cp:lastPrinted>
  <dcterms:created xsi:type="dcterms:W3CDTF">2020-04-17T05:47:29Z</dcterms:created>
  <dcterms:modified xsi:type="dcterms:W3CDTF">2021-04-09T12:42:46Z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